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школы все\"/>
    </mc:Choice>
  </mc:AlternateContent>
  <bookViews>
    <workbookView xWindow="240" yWindow="135" windowWidth="11355" windowHeight="6150"/>
  </bookViews>
  <sheets>
    <sheet name="27.09.2000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'27.09.2000'!$A$3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O28" i="1" l="1"/>
  <c r="CL28" i="1"/>
  <c r="CI28" i="1"/>
  <c r="A24" i="1"/>
  <c r="C24" i="1"/>
  <c r="A23" i="1"/>
  <c r="C23" i="1"/>
  <c r="A22" i="1"/>
  <c r="C22" i="1"/>
  <c r="A21" i="1"/>
  <c r="C21" i="1"/>
  <c r="A20" i="1"/>
  <c r="C20" i="1"/>
  <c r="A19" i="1"/>
  <c r="C19" i="1"/>
  <c r="A18" i="1"/>
  <c r="C18" i="1"/>
  <c r="A15" i="1"/>
  <c r="C15" i="1"/>
  <c r="A14" i="1"/>
  <c r="C14" i="1"/>
  <c r="A13" i="1"/>
  <c r="C13" i="1"/>
  <c r="A12" i="1"/>
  <c r="C12" i="1"/>
  <c r="A11" i="1"/>
  <c r="C11" i="1"/>
  <c r="B3" i="1"/>
  <c r="A6" i="1"/>
  <c r="CD1" i="1"/>
</calcChain>
</file>

<file path=xl/sharedStrings.xml><?xml version="1.0" encoding="utf-8"?>
<sst xmlns="http://schemas.openxmlformats.org/spreadsheetml/2006/main" count="190" uniqueCount="156">
  <si>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</si>
  <si>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</si>
  <si>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</si>
  <si>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</si>
  <si>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</si>
  <si>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</si>
  <si>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</si>
  <si>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</si>
  <si>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</si>
  <si>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</si>
  <si>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</si>
  <si>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</si>
  <si>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</si>
  <si>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</si>
  <si>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</si>
  <si>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</si>
  <si>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</si>
  <si>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</si>
  <si>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</si>
  <si>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</si>
  <si>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</si>
  <si>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</si>
  <si>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</si>
  <si>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</si>
  <si>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</si>
  <si>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</si>
  <si>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</si>
  <si>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</si>
  <si>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</si>
  <si>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</si>
  <si>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</si>
  <si>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</si>
  <si>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</si>
  <si>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</si>
  <si>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</si>
  <si>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</si>
  <si>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</si>
  <si>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</si>
  <si>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</si>
  <si>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</si>
  <si>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</si>
  <si>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</si>
  <si>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</si>
  <si>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</si>
  <si>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</si>
  <si>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</si>
  <si>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</si>
  <si>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</si>
  <si>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</si>
  <si>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</si>
  <si>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</si>
  <si>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</si>
  <si>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</si>
  <si>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</si>
  <si>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</si>
  <si>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</si>
  <si>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</si>
  <si>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</si>
  <si>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</si>
  <si>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</si>
  <si>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</si>
  <si>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</si>
  <si>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</si>
  <si>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</si>
  <si>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</si>
  <si>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</si>
  <si>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</si>
  <si>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</si>
  <si>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</si>
  <si>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</si>
  <si>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</si>
  <si>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</si>
  <si>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</si>
  <si>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</si>
  <si>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</si>
  <si>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</si>
  <si>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</si>
  <si>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</si>
  <si>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</si>
  <si>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</si>
  <si>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</si>
  <si>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</si>
  <si>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</si>
  <si>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</si>
  <si>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</si>
  <si>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</si>
  <si>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</si>
  <si>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</si>
  <si>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</si>
  <si>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</si>
  <si>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</si>
  <si>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</si>
  <si>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</si>
  <si>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</si>
  <si>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</si>
  <si>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</si>
  <si>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</si>
  <si>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</si>
  <si>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</si>
  <si>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</si>
  <si>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</t>
  </si>
  <si>
    <t>СанПиН 2.4.4.3155-13 :: 11 лет и старше</t>
  </si>
  <si>
    <t>Завтрак</t>
  </si>
  <si>
    <t>Хлеб ржаной</t>
  </si>
  <si>
    <t>Омлет запеченный или паровой</t>
  </si>
  <si>
    <t>Горошек зеленый</t>
  </si>
  <si>
    <t>Кондитерское изделие</t>
  </si>
  <si>
    <t>Кисель из концентрата  Владимир</t>
  </si>
  <si>
    <t>Итого за 'Завтрак'</t>
  </si>
  <si>
    <t>Обед</t>
  </si>
  <si>
    <t>Помидор</t>
  </si>
  <si>
    <t>Борщ с курицей и сметаной  Владимир</t>
  </si>
  <si>
    <t>Котлета Домашняя Владимир</t>
  </si>
  <si>
    <t>Пюре гороховое Владимир</t>
  </si>
  <si>
    <t>Напиток из шиповника (вариант 2)</t>
  </si>
  <si>
    <t>Яблоки</t>
  </si>
  <si>
    <t>Итого за 'Обед'</t>
  </si>
  <si>
    <t>Итого за день</t>
  </si>
  <si>
    <t>27.09.2000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</si>
  <si>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</si>
  <si>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</si>
  <si>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</si>
  <si>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</si>
  <si>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</si>
  <si>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</si>
  <si>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</si>
  <si>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</si>
  <si>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</si>
  <si>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</si>
  <si>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</si>
  <si>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</si>
  <si>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</si>
  <si>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</si>
  <si>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</si>
  <si>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</si>
  <si>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</si>
  <si>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</si>
  <si>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</si>
  <si>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</si>
  <si>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</si>
  <si>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</si>
  <si>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</si>
  <si>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</si>
  <si>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</si>
  <si>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</si>
  <si>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</si>
  <si>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</si>
  <si>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</si>
  <si>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</si>
  <si>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</si>
  <si>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32,5</t>
  </si>
  <si>
    <t>2/6</t>
  </si>
  <si>
    <t>1/1</t>
  </si>
  <si>
    <t/>
  </si>
  <si>
    <t>37/10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</si>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</sst>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1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1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1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28"/>
  <sheetViews>
    <sheetView tabSelected="1" topLeftCell="A21" zoomScaleNormal="100" workbookViewId="0">
      <selection activeCell="A27" sqref="A27:CC30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5" s="5" customFormat="1" hidden="1" x14ac:dyDescent="0.25">
      <c r="A3" s="6"/>
      <c r="B3" s="6" t="str">
        <f>"27 сентября 2000 г."</f>
        <v>27 сентября 2000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78" t="str">
        <f>IF(Dop!B3&lt;&gt;"",Dop!B3,"")</f>
        <v>Школы</v>
      </c>
      <c r="B6" s="78"/>
      <c r="C6" s="7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81" t="s">
        <v>155</v>
      </c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79" t="s">
        <v>84</v>
      </c>
      <c r="B8" s="76" t="s">
        <v>85</v>
      </c>
      <c r="C8" s="76" t="s">
        <v>78</v>
      </c>
      <c r="D8" s="76" t="s">
        <v>1</v>
      </c>
      <c r="E8" s="76"/>
      <c r="F8" s="76" t="s">
        <v>6</v>
      </c>
      <c r="G8" s="76"/>
      <c r="H8" s="76" t="s">
        <v>79</v>
      </c>
      <c r="I8" s="76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6" t="s">
        <v>75</v>
      </c>
      <c r="X8" s="76"/>
      <c r="Y8" s="76"/>
      <c r="Z8" s="76"/>
      <c r="AA8" s="16" t="s">
        <v>74</v>
      </c>
      <c r="AB8" s="16"/>
      <c r="AC8" s="16"/>
      <c r="AD8" s="16"/>
      <c r="AE8" s="16"/>
      <c r="AF8" s="16"/>
      <c r="AG8" s="16"/>
      <c r="AH8" s="16"/>
      <c r="AI8" s="76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76" t="s">
        <v>87</v>
      </c>
      <c r="CD8" s="76" t="s">
        <v>88</v>
      </c>
      <c r="CE8" s="76"/>
      <c r="CF8" s="76"/>
      <c r="CG8" s="76" t="s">
        <v>89</v>
      </c>
      <c r="CH8" s="76" t="s">
        <v>90</v>
      </c>
      <c r="CI8" s="76" t="s">
        <v>91</v>
      </c>
      <c r="CJ8" s="76" t="s">
        <v>92</v>
      </c>
      <c r="CK8" s="76" t="s">
        <v>93</v>
      </c>
      <c r="CL8" s="76" t="s">
        <v>94</v>
      </c>
      <c r="CM8" s="76" t="s">
        <v>95</v>
      </c>
      <c r="CN8" s="76" t="s">
        <v>96</v>
      </c>
      <c r="CO8" s="76" t="s">
        <v>97</v>
      </c>
      <c r="CP8" s="76" t="s">
        <v>98</v>
      </c>
      <c r="CQ8" s="76" t="s">
        <v>99</v>
      </c>
    </row>
    <row r="9" spans="1:95" ht="15.75" customHeight="1" x14ac:dyDescent="0.25">
      <c r="A9" s="80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6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5" x14ac:dyDescent="0.25">
      <c r="B10" s="18" t="s">
        <v>102</v>
      </c>
      <c r="CD10" s="15"/>
    </row>
    <row r="11" spans="1:95" s="26" customFormat="1" x14ac:dyDescent="0.25">
      <c r="A11" s="23" t="str">
        <f>"-"</f>
        <v>-</v>
      </c>
      <c r="B11" s="24" t="s">
        <v>103</v>
      </c>
      <c r="C11" s="25" t="str">
        <f>"32,5"</f>
        <v>32,5</v>
      </c>
      <c r="D11" s="25">
        <v>2.15</v>
      </c>
      <c r="E11" s="25">
        <v>0</v>
      </c>
      <c r="F11" s="25">
        <v>0.39</v>
      </c>
      <c r="G11" s="25">
        <v>0.39</v>
      </c>
      <c r="H11" s="25">
        <v>13.55</v>
      </c>
      <c r="I11" s="25">
        <v>62.848499999999987</v>
      </c>
      <c r="J11" s="25">
        <v>7.0000000000000007E-2</v>
      </c>
      <c r="K11" s="25">
        <v>0</v>
      </c>
      <c r="L11" s="25">
        <v>0</v>
      </c>
      <c r="M11" s="25">
        <v>0</v>
      </c>
      <c r="N11" s="25">
        <v>0.39</v>
      </c>
      <c r="O11" s="25">
        <v>10.47</v>
      </c>
      <c r="P11" s="25">
        <v>2.7</v>
      </c>
      <c r="Q11" s="25">
        <v>0</v>
      </c>
      <c r="R11" s="25">
        <v>0</v>
      </c>
      <c r="S11" s="25">
        <v>0.33</v>
      </c>
      <c r="T11" s="25">
        <v>0.81</v>
      </c>
      <c r="U11" s="25">
        <v>198.25</v>
      </c>
      <c r="V11" s="25">
        <v>79.63</v>
      </c>
      <c r="W11" s="25">
        <v>11.38</v>
      </c>
      <c r="X11" s="25">
        <v>15.28</v>
      </c>
      <c r="Y11" s="25">
        <v>51.35</v>
      </c>
      <c r="Z11" s="25">
        <v>1.27</v>
      </c>
      <c r="AA11" s="25">
        <v>0</v>
      </c>
      <c r="AB11" s="25">
        <v>1.63</v>
      </c>
      <c r="AC11" s="25">
        <v>0.33</v>
      </c>
      <c r="AD11" s="25">
        <v>0.46</v>
      </c>
      <c r="AE11" s="25">
        <v>0.06</v>
      </c>
      <c r="AF11" s="25">
        <v>0.03</v>
      </c>
      <c r="AG11" s="25">
        <v>0.23</v>
      </c>
      <c r="AH11" s="25">
        <v>0.65</v>
      </c>
      <c r="AI11" s="25">
        <v>0</v>
      </c>
      <c r="AJ11" s="26">
        <v>0</v>
      </c>
      <c r="AK11" s="26">
        <v>104.65</v>
      </c>
      <c r="AL11" s="26">
        <v>80.599999999999994</v>
      </c>
      <c r="AM11" s="26">
        <v>138.78</v>
      </c>
      <c r="AN11" s="26">
        <v>72.48</v>
      </c>
      <c r="AO11" s="26">
        <v>30.23</v>
      </c>
      <c r="AP11" s="26">
        <v>64.349999999999994</v>
      </c>
      <c r="AQ11" s="26">
        <v>26</v>
      </c>
      <c r="AR11" s="26">
        <v>120.58</v>
      </c>
      <c r="AS11" s="26">
        <v>96.53</v>
      </c>
      <c r="AT11" s="26">
        <v>94.58</v>
      </c>
      <c r="AU11" s="26">
        <v>150.80000000000001</v>
      </c>
      <c r="AV11" s="26">
        <v>40.299999999999997</v>
      </c>
      <c r="AW11" s="26">
        <v>100.75</v>
      </c>
      <c r="AX11" s="26">
        <v>506.68</v>
      </c>
      <c r="AY11" s="26">
        <v>0</v>
      </c>
      <c r="AZ11" s="26">
        <v>170.95</v>
      </c>
      <c r="BA11" s="26">
        <v>94.58</v>
      </c>
      <c r="BB11" s="26">
        <v>58.5</v>
      </c>
      <c r="BC11" s="26">
        <v>42.25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0.05</v>
      </c>
      <c r="BL11" s="26">
        <v>0</v>
      </c>
      <c r="BM11" s="26">
        <v>0</v>
      </c>
      <c r="BN11" s="26">
        <v>0.01</v>
      </c>
      <c r="BO11" s="26">
        <v>0</v>
      </c>
      <c r="BP11" s="26">
        <v>0</v>
      </c>
      <c r="BQ11" s="26">
        <v>0</v>
      </c>
      <c r="BR11" s="26">
        <v>0</v>
      </c>
      <c r="BS11" s="26">
        <v>0.04</v>
      </c>
      <c r="BT11" s="26">
        <v>0</v>
      </c>
      <c r="BU11" s="26">
        <v>0</v>
      </c>
      <c r="BV11" s="26">
        <v>0.16</v>
      </c>
      <c r="BW11" s="26">
        <v>0.03</v>
      </c>
      <c r="BX11" s="26">
        <v>0</v>
      </c>
      <c r="BY11" s="26">
        <v>0</v>
      </c>
      <c r="BZ11" s="26">
        <v>0</v>
      </c>
      <c r="CA11" s="26">
        <v>0</v>
      </c>
      <c r="CB11" s="26">
        <v>15.28</v>
      </c>
      <c r="CC11" s="27"/>
      <c r="CD11" s="27"/>
      <c r="CE11" s="26">
        <v>0.27</v>
      </c>
      <c r="CG11" s="26">
        <v>3.25</v>
      </c>
      <c r="CH11" s="26">
        <v>3.25</v>
      </c>
      <c r="CI11" s="26">
        <v>3.25</v>
      </c>
      <c r="CJ11" s="26">
        <v>617.5</v>
      </c>
      <c r="CK11" s="26">
        <v>237.9</v>
      </c>
      <c r="CL11" s="26">
        <v>427.7</v>
      </c>
      <c r="CM11" s="26">
        <v>6.18</v>
      </c>
      <c r="CN11" s="26">
        <v>5.14</v>
      </c>
      <c r="CO11" s="26">
        <v>5.66</v>
      </c>
      <c r="CP11" s="26">
        <v>0</v>
      </c>
      <c r="CQ11" s="26">
        <v>0</v>
      </c>
    </row>
    <row r="12" spans="1:95" s="26" customFormat="1" ht="47.25" x14ac:dyDescent="0.25">
      <c r="A12" s="23" t="str">
        <f>"2/6"</f>
        <v>2/6</v>
      </c>
      <c r="B12" s="24" t="s">
        <v>104</v>
      </c>
      <c r="C12" s="25" t="str">
        <f>"180"</f>
        <v>180</v>
      </c>
      <c r="D12" s="25">
        <v>17.510000000000002</v>
      </c>
      <c r="E12" s="25">
        <v>18.63</v>
      </c>
      <c r="F12" s="25">
        <v>19.079999999999998</v>
      </c>
      <c r="G12" s="25">
        <v>0</v>
      </c>
      <c r="H12" s="25">
        <v>3.05</v>
      </c>
      <c r="I12" s="25">
        <v>253.47462120000003</v>
      </c>
      <c r="J12" s="25">
        <v>8.01</v>
      </c>
      <c r="K12" s="25">
        <v>0.14000000000000001</v>
      </c>
      <c r="L12" s="25">
        <v>0</v>
      </c>
      <c r="M12" s="25">
        <v>0</v>
      </c>
      <c r="N12" s="25">
        <v>3.05</v>
      </c>
      <c r="O12" s="25">
        <v>0</v>
      </c>
      <c r="P12" s="25">
        <v>0</v>
      </c>
      <c r="Q12" s="25">
        <v>0</v>
      </c>
      <c r="R12" s="25">
        <v>0</v>
      </c>
      <c r="S12" s="25">
        <v>0.05</v>
      </c>
      <c r="T12" s="25">
        <v>2.68</v>
      </c>
      <c r="U12" s="25">
        <v>554.99</v>
      </c>
      <c r="V12" s="25">
        <v>231.65</v>
      </c>
      <c r="W12" s="25">
        <v>121.86</v>
      </c>
      <c r="X12" s="25">
        <v>20.3</v>
      </c>
      <c r="Y12" s="25">
        <v>266.49</v>
      </c>
      <c r="Z12" s="25">
        <v>3.01</v>
      </c>
      <c r="AA12" s="25">
        <v>223.56</v>
      </c>
      <c r="AB12" s="25">
        <v>83.88</v>
      </c>
      <c r="AC12" s="25">
        <v>390.24</v>
      </c>
      <c r="AD12" s="25">
        <v>0.87</v>
      </c>
      <c r="AE12" s="25">
        <v>0.08</v>
      </c>
      <c r="AF12" s="25">
        <v>0.54</v>
      </c>
      <c r="AG12" s="25">
        <v>0.26</v>
      </c>
      <c r="AH12" s="25">
        <v>5.27</v>
      </c>
      <c r="AI12" s="25">
        <v>0.26</v>
      </c>
      <c r="AJ12" s="26">
        <v>0</v>
      </c>
      <c r="AK12" s="26">
        <v>1058</v>
      </c>
      <c r="AL12" s="26">
        <v>834.93</v>
      </c>
      <c r="AM12" s="26">
        <v>1504.71</v>
      </c>
      <c r="AN12" s="26">
        <v>1251.8699999999999</v>
      </c>
      <c r="AO12" s="26">
        <v>573.49</v>
      </c>
      <c r="AP12" s="26">
        <v>837.36</v>
      </c>
      <c r="AQ12" s="26">
        <v>281.43</v>
      </c>
      <c r="AR12" s="26">
        <v>897.81</v>
      </c>
      <c r="AS12" s="26">
        <v>903.12</v>
      </c>
      <c r="AT12" s="26">
        <v>1000.24</v>
      </c>
      <c r="AU12" s="26">
        <v>1562.98</v>
      </c>
      <c r="AV12" s="26">
        <v>433.53</v>
      </c>
      <c r="AW12" s="26">
        <v>529.33000000000004</v>
      </c>
      <c r="AX12" s="26">
        <v>2258.35</v>
      </c>
      <c r="AY12" s="26">
        <v>17.77</v>
      </c>
      <c r="AZ12" s="26">
        <v>505.37</v>
      </c>
      <c r="BA12" s="26">
        <v>1180.83</v>
      </c>
      <c r="BB12" s="26">
        <v>692.15</v>
      </c>
      <c r="BC12" s="26">
        <v>384.51</v>
      </c>
      <c r="BD12" s="26">
        <v>0.15</v>
      </c>
      <c r="BE12" s="26">
        <v>7.0000000000000007E-2</v>
      </c>
      <c r="BF12" s="26">
        <v>0.04</v>
      </c>
      <c r="BG12" s="26">
        <v>0.08</v>
      </c>
      <c r="BH12" s="26">
        <v>0.1</v>
      </c>
      <c r="BI12" s="26">
        <v>0.44</v>
      </c>
      <c r="BJ12" s="26">
        <v>0</v>
      </c>
      <c r="BK12" s="26">
        <v>1.22</v>
      </c>
      <c r="BL12" s="26">
        <v>0</v>
      </c>
      <c r="BM12" s="26">
        <v>0.38</v>
      </c>
      <c r="BN12" s="26">
        <v>0</v>
      </c>
      <c r="BO12" s="26">
        <v>0</v>
      </c>
      <c r="BP12" s="26">
        <v>0</v>
      </c>
      <c r="BQ12" s="26">
        <v>0.09</v>
      </c>
      <c r="BR12" s="26">
        <v>0.13</v>
      </c>
      <c r="BS12" s="26">
        <v>1</v>
      </c>
      <c r="BT12" s="26">
        <v>0</v>
      </c>
      <c r="BU12" s="26">
        <v>0</v>
      </c>
      <c r="BV12" s="26">
        <v>0.06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145.37</v>
      </c>
      <c r="CC12" s="27"/>
      <c r="CD12" s="27"/>
      <c r="CE12" s="26">
        <v>237.54</v>
      </c>
      <c r="CG12" s="26">
        <v>67.260000000000005</v>
      </c>
      <c r="CH12" s="26">
        <v>42.22</v>
      </c>
      <c r="CI12" s="26">
        <v>54.74</v>
      </c>
      <c r="CJ12" s="26">
        <v>4414.54</v>
      </c>
      <c r="CK12" s="26">
        <v>2745.13</v>
      </c>
      <c r="CL12" s="26">
        <v>3579.84</v>
      </c>
      <c r="CM12" s="26">
        <v>19.850000000000001</v>
      </c>
      <c r="CN12" s="26">
        <v>10.85</v>
      </c>
      <c r="CO12" s="26">
        <v>15.35</v>
      </c>
      <c r="CP12" s="26">
        <v>0</v>
      </c>
      <c r="CQ12" s="26">
        <v>0.9</v>
      </c>
    </row>
    <row r="13" spans="1:95" s="26" customFormat="1" x14ac:dyDescent="0.25">
      <c r="A13" s="23" t="str">
        <f>"1/1"</f>
        <v>1/1</v>
      </c>
      <c r="B13" s="24" t="s">
        <v>105</v>
      </c>
      <c r="C13" s="25" t="str">
        <f>"60"</f>
        <v>60</v>
      </c>
      <c r="D13" s="25">
        <v>1.82</v>
      </c>
      <c r="E13" s="25">
        <v>0</v>
      </c>
      <c r="F13" s="25">
        <v>2.4700000000000002</v>
      </c>
      <c r="G13" s="25">
        <v>2.4700000000000002</v>
      </c>
      <c r="H13" s="25">
        <v>6.7</v>
      </c>
      <c r="I13" s="25">
        <v>50.523311999999997</v>
      </c>
      <c r="J13" s="25">
        <v>0.3</v>
      </c>
      <c r="K13" s="25">
        <v>1.56</v>
      </c>
      <c r="L13" s="25">
        <v>0</v>
      </c>
      <c r="M13" s="25">
        <v>0</v>
      </c>
      <c r="N13" s="25">
        <v>1.94</v>
      </c>
      <c r="O13" s="25">
        <v>1.88</v>
      </c>
      <c r="P13" s="25">
        <v>2.88</v>
      </c>
      <c r="Q13" s="25">
        <v>0</v>
      </c>
      <c r="R13" s="25">
        <v>0</v>
      </c>
      <c r="S13" s="25">
        <v>0.06</v>
      </c>
      <c r="T13" s="25">
        <v>0.76</v>
      </c>
      <c r="U13" s="25">
        <v>211.68</v>
      </c>
      <c r="V13" s="25">
        <v>58.21</v>
      </c>
      <c r="W13" s="25">
        <v>11.76</v>
      </c>
      <c r="X13" s="25">
        <v>12.35</v>
      </c>
      <c r="Y13" s="25">
        <v>36.5</v>
      </c>
      <c r="Z13" s="25">
        <v>0.41</v>
      </c>
      <c r="AA13" s="25">
        <v>0</v>
      </c>
      <c r="AB13" s="25">
        <v>176.4</v>
      </c>
      <c r="AC13" s="25">
        <v>30</v>
      </c>
      <c r="AD13" s="25">
        <v>1.18</v>
      </c>
      <c r="AE13" s="25">
        <v>0.06</v>
      </c>
      <c r="AF13" s="25">
        <v>0.03</v>
      </c>
      <c r="AG13" s="25">
        <v>0.41</v>
      </c>
      <c r="AH13" s="25">
        <v>0.78</v>
      </c>
      <c r="AI13" s="25">
        <v>5.88</v>
      </c>
      <c r="AJ13" s="26">
        <v>0</v>
      </c>
      <c r="AK13" s="26">
        <v>94.08</v>
      </c>
      <c r="AL13" s="26">
        <v>82.32</v>
      </c>
      <c r="AM13" s="26">
        <v>135.24</v>
      </c>
      <c r="AN13" s="26">
        <v>135.24</v>
      </c>
      <c r="AO13" s="26">
        <v>17.64</v>
      </c>
      <c r="AP13" s="26">
        <v>88.2</v>
      </c>
      <c r="AQ13" s="26">
        <v>21.17</v>
      </c>
      <c r="AR13" s="26">
        <v>76.44</v>
      </c>
      <c r="AS13" s="26">
        <v>82.32</v>
      </c>
      <c r="AT13" s="26">
        <v>201.68</v>
      </c>
      <c r="AU13" s="26">
        <v>276.36</v>
      </c>
      <c r="AV13" s="26">
        <v>37.630000000000003</v>
      </c>
      <c r="AW13" s="26">
        <v>94.08</v>
      </c>
      <c r="AX13" s="26">
        <v>205.8</v>
      </c>
      <c r="AY13" s="26">
        <v>0</v>
      </c>
      <c r="AZ13" s="26">
        <v>89.96</v>
      </c>
      <c r="BA13" s="26">
        <v>95.84</v>
      </c>
      <c r="BB13" s="26">
        <v>58.8</v>
      </c>
      <c r="BC13" s="26">
        <v>17.05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0.15</v>
      </c>
      <c r="BL13" s="26">
        <v>0</v>
      </c>
      <c r="BM13" s="26">
        <v>0.1</v>
      </c>
      <c r="BN13" s="26">
        <v>0.01</v>
      </c>
      <c r="BO13" s="26">
        <v>0.02</v>
      </c>
      <c r="BP13" s="26">
        <v>0</v>
      </c>
      <c r="BQ13" s="26">
        <v>0</v>
      </c>
      <c r="BR13" s="26">
        <v>0</v>
      </c>
      <c r="BS13" s="26">
        <v>0.56000000000000005</v>
      </c>
      <c r="BT13" s="26">
        <v>0</v>
      </c>
      <c r="BU13" s="26">
        <v>0</v>
      </c>
      <c r="BV13" s="26">
        <v>1.39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50.34</v>
      </c>
      <c r="CC13" s="27"/>
      <c r="CD13" s="27"/>
      <c r="CE13" s="26">
        <v>29.4</v>
      </c>
      <c r="CG13" s="26">
        <v>4.9000000000000004</v>
      </c>
      <c r="CH13" s="26">
        <v>1.22</v>
      </c>
      <c r="CI13" s="26">
        <v>3.06</v>
      </c>
      <c r="CJ13" s="26">
        <v>514.79999999999995</v>
      </c>
      <c r="CK13" s="26">
        <v>121.97</v>
      </c>
      <c r="CL13" s="26">
        <v>318.38</v>
      </c>
      <c r="CM13" s="26">
        <v>10.07</v>
      </c>
      <c r="CN13" s="26">
        <v>8.07</v>
      </c>
      <c r="CO13" s="26">
        <v>9.07</v>
      </c>
      <c r="CP13" s="26">
        <v>0</v>
      </c>
      <c r="CQ13" s="26">
        <v>0</v>
      </c>
    </row>
    <row r="14" spans="1:95" s="26" customFormat="1" ht="31.5" x14ac:dyDescent="0.25">
      <c r="A14" s="23" t="str">
        <f>""</f>
        <v/>
      </c>
      <c r="B14" s="24" t="s">
        <v>106</v>
      </c>
      <c r="C14" s="25" t="str">
        <f>"30"</f>
        <v>30</v>
      </c>
      <c r="D14" s="25">
        <v>0.02</v>
      </c>
      <c r="E14" s="25">
        <v>0</v>
      </c>
      <c r="F14" s="25">
        <v>0.01</v>
      </c>
      <c r="G14" s="25">
        <v>0</v>
      </c>
      <c r="H14" s="25">
        <v>0.23</v>
      </c>
      <c r="I14" s="25">
        <v>0.9982823999999999</v>
      </c>
      <c r="J14" s="25">
        <v>0</v>
      </c>
      <c r="K14" s="25">
        <v>0</v>
      </c>
      <c r="L14" s="25">
        <v>0</v>
      </c>
      <c r="M14" s="25">
        <v>0</v>
      </c>
      <c r="N14" s="25">
        <v>0.21</v>
      </c>
      <c r="O14" s="25">
        <v>0.02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0.03</v>
      </c>
      <c r="X14" s="25">
        <v>0.03</v>
      </c>
      <c r="Y14" s="25">
        <v>0.14000000000000001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0.27</v>
      </c>
      <c r="CC14" s="27"/>
      <c r="CD14" s="27"/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17" customFormat="1" ht="47.25" x14ac:dyDescent="0.25">
      <c r="A15" s="19" t="str">
        <f>""</f>
        <v/>
      </c>
      <c r="B15" s="20" t="s">
        <v>107</v>
      </c>
      <c r="C15" s="21" t="str">
        <f>"200"</f>
        <v>200</v>
      </c>
      <c r="D15" s="21">
        <v>0.02</v>
      </c>
      <c r="E15" s="21">
        <v>0</v>
      </c>
      <c r="F15" s="21">
        <v>0</v>
      </c>
      <c r="G15" s="21">
        <v>0</v>
      </c>
      <c r="H15" s="21">
        <v>26.47</v>
      </c>
      <c r="I15" s="21">
        <v>105.17703999999999</v>
      </c>
      <c r="J15" s="21">
        <v>0</v>
      </c>
      <c r="K15" s="21">
        <v>0</v>
      </c>
      <c r="L15" s="21">
        <v>0</v>
      </c>
      <c r="M15" s="21">
        <v>0</v>
      </c>
      <c r="N15" s="21">
        <v>9.2799999999999994</v>
      </c>
      <c r="O15" s="21">
        <v>16.88</v>
      </c>
      <c r="P15" s="21">
        <v>0.31</v>
      </c>
      <c r="Q15" s="21">
        <v>0</v>
      </c>
      <c r="R15" s="21">
        <v>0</v>
      </c>
      <c r="S15" s="21">
        <v>0</v>
      </c>
      <c r="T15" s="21">
        <v>0.08</v>
      </c>
      <c r="U15" s="21">
        <v>1.54</v>
      </c>
      <c r="V15" s="21">
        <v>3.43</v>
      </c>
      <c r="W15" s="21">
        <v>8.7100000000000009</v>
      </c>
      <c r="X15" s="21">
        <v>0</v>
      </c>
      <c r="Y15" s="21">
        <v>16.079999999999998</v>
      </c>
      <c r="Z15" s="21">
        <v>0.03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194.81</v>
      </c>
      <c r="CC15" s="22"/>
      <c r="CD15" s="22"/>
      <c r="CE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10</v>
      </c>
      <c r="CQ15" s="17">
        <v>0</v>
      </c>
    </row>
    <row r="16" spans="1:95" s="31" customFormat="1" ht="31.5" x14ac:dyDescent="0.25">
      <c r="A16" s="28"/>
      <c r="B16" s="29" t="s">
        <v>108</v>
      </c>
      <c r="C16" s="30"/>
      <c r="D16" s="30">
        <v>21.52</v>
      </c>
      <c r="E16" s="30">
        <v>18.63</v>
      </c>
      <c r="F16" s="30">
        <v>21.94</v>
      </c>
      <c r="G16" s="30">
        <v>2.86</v>
      </c>
      <c r="H16" s="30">
        <v>50</v>
      </c>
      <c r="I16" s="30">
        <v>473.02</v>
      </c>
      <c r="J16" s="30">
        <v>8.3699999999999992</v>
      </c>
      <c r="K16" s="30">
        <v>1.7</v>
      </c>
      <c r="L16" s="30">
        <v>0</v>
      </c>
      <c r="M16" s="30">
        <v>0</v>
      </c>
      <c r="N16" s="30">
        <v>14.87</v>
      </c>
      <c r="O16" s="30">
        <v>29.25</v>
      </c>
      <c r="P16" s="30">
        <v>5.88</v>
      </c>
      <c r="Q16" s="30">
        <v>0</v>
      </c>
      <c r="R16" s="30">
        <v>0</v>
      </c>
      <c r="S16" s="30">
        <v>0.43</v>
      </c>
      <c r="T16" s="30">
        <v>4.34</v>
      </c>
      <c r="U16" s="30">
        <v>966.46</v>
      </c>
      <c r="V16" s="30">
        <v>372.92</v>
      </c>
      <c r="W16" s="30">
        <v>153.74</v>
      </c>
      <c r="X16" s="30">
        <v>47.94</v>
      </c>
      <c r="Y16" s="30">
        <v>370.56</v>
      </c>
      <c r="Z16" s="30">
        <v>4.72</v>
      </c>
      <c r="AA16" s="30">
        <v>223.56</v>
      </c>
      <c r="AB16" s="30">
        <v>261.91000000000003</v>
      </c>
      <c r="AC16" s="30">
        <v>420.57</v>
      </c>
      <c r="AD16" s="30">
        <v>2.5099999999999998</v>
      </c>
      <c r="AE16" s="30">
        <v>0.21</v>
      </c>
      <c r="AF16" s="30">
        <v>0.6</v>
      </c>
      <c r="AG16" s="30">
        <v>0.9</v>
      </c>
      <c r="AH16" s="30">
        <v>6.7</v>
      </c>
      <c r="AI16" s="30">
        <v>6.14</v>
      </c>
      <c r="AJ16" s="31">
        <v>0</v>
      </c>
      <c r="AK16" s="31">
        <v>1256.73</v>
      </c>
      <c r="AL16" s="31">
        <v>997.85</v>
      </c>
      <c r="AM16" s="31">
        <v>1778.73</v>
      </c>
      <c r="AN16" s="31">
        <v>1459.58</v>
      </c>
      <c r="AO16" s="31">
        <v>621.36</v>
      </c>
      <c r="AP16" s="31">
        <v>989.91</v>
      </c>
      <c r="AQ16" s="31">
        <v>328.6</v>
      </c>
      <c r="AR16" s="31">
        <v>1094.82</v>
      </c>
      <c r="AS16" s="31">
        <v>1081.97</v>
      </c>
      <c r="AT16" s="31">
        <v>1296.5</v>
      </c>
      <c r="AU16" s="31">
        <v>1990.14</v>
      </c>
      <c r="AV16" s="31">
        <v>511.46</v>
      </c>
      <c r="AW16" s="31">
        <v>724.16</v>
      </c>
      <c r="AX16" s="31">
        <v>2970.82</v>
      </c>
      <c r="AY16" s="31">
        <v>17.77</v>
      </c>
      <c r="AZ16" s="31">
        <v>766.28</v>
      </c>
      <c r="BA16" s="31">
        <v>1371.25</v>
      </c>
      <c r="BB16" s="31">
        <v>809.45</v>
      </c>
      <c r="BC16" s="31">
        <v>443.81</v>
      </c>
      <c r="BD16" s="31">
        <v>0.15</v>
      </c>
      <c r="BE16" s="31">
        <v>7.0000000000000007E-2</v>
      </c>
      <c r="BF16" s="31">
        <v>0.04</v>
      </c>
      <c r="BG16" s="31">
        <v>0.08</v>
      </c>
      <c r="BH16" s="31">
        <v>0.1</v>
      </c>
      <c r="BI16" s="31">
        <v>0.44</v>
      </c>
      <c r="BJ16" s="31">
        <v>0</v>
      </c>
      <c r="BK16" s="31">
        <v>1.42</v>
      </c>
      <c r="BL16" s="31">
        <v>0</v>
      </c>
      <c r="BM16" s="31">
        <v>0.48</v>
      </c>
      <c r="BN16" s="31">
        <v>0.01</v>
      </c>
      <c r="BO16" s="31">
        <v>0.02</v>
      </c>
      <c r="BP16" s="31">
        <v>0</v>
      </c>
      <c r="BQ16" s="31">
        <v>0.09</v>
      </c>
      <c r="BR16" s="31">
        <v>0.13</v>
      </c>
      <c r="BS16" s="31">
        <v>1.59</v>
      </c>
      <c r="BT16" s="31">
        <v>0</v>
      </c>
      <c r="BU16" s="31">
        <v>0</v>
      </c>
      <c r="BV16" s="31">
        <v>1.6</v>
      </c>
      <c r="BW16" s="31">
        <v>0.03</v>
      </c>
      <c r="BX16" s="31">
        <v>0</v>
      </c>
      <c r="BY16" s="31">
        <v>0</v>
      </c>
      <c r="BZ16" s="31">
        <v>0</v>
      </c>
      <c r="CA16" s="31">
        <v>0</v>
      </c>
      <c r="CB16" s="31">
        <v>406.06</v>
      </c>
      <c r="CC16" s="15"/>
      <c r="CD16" s="15"/>
      <c r="CE16" s="31">
        <v>267.20999999999998</v>
      </c>
      <c r="CG16" s="31">
        <v>75.41</v>
      </c>
      <c r="CH16" s="31">
        <v>46.69</v>
      </c>
      <c r="CI16" s="31">
        <v>61.05</v>
      </c>
      <c r="CJ16" s="31">
        <v>5546.84</v>
      </c>
      <c r="CK16" s="31">
        <v>3105</v>
      </c>
      <c r="CL16" s="31">
        <v>4325.92</v>
      </c>
      <c r="CM16" s="31">
        <v>36.090000000000003</v>
      </c>
      <c r="CN16" s="31">
        <v>24.05</v>
      </c>
      <c r="CO16" s="31">
        <v>30.07</v>
      </c>
      <c r="CP16" s="31">
        <v>10</v>
      </c>
      <c r="CQ16" s="31">
        <v>0.9</v>
      </c>
    </row>
    <row r="17" spans="1:95" x14ac:dyDescent="0.25">
      <c r="B17" s="18" t="s">
        <v>109</v>
      </c>
    </row>
    <row r="18" spans="1:95" s="26" customFormat="1" x14ac:dyDescent="0.25">
      <c r="A18" s="23" t="str">
        <f>"-"</f>
        <v>-</v>
      </c>
      <c r="B18" s="24" t="s">
        <v>110</v>
      </c>
      <c r="C18" s="25" t="str">
        <f>"60"</f>
        <v>60</v>
      </c>
      <c r="D18" s="25">
        <v>0.65</v>
      </c>
      <c r="E18" s="25">
        <v>0</v>
      </c>
      <c r="F18" s="25">
        <v>0.12</v>
      </c>
      <c r="G18" s="25">
        <v>0.12</v>
      </c>
      <c r="H18" s="25">
        <v>3.06</v>
      </c>
      <c r="I18" s="25">
        <v>15.246840000000001</v>
      </c>
      <c r="J18" s="25">
        <v>0</v>
      </c>
      <c r="K18" s="25">
        <v>0</v>
      </c>
      <c r="L18" s="25">
        <v>0</v>
      </c>
      <c r="M18" s="25">
        <v>0</v>
      </c>
      <c r="N18" s="25">
        <v>2.06</v>
      </c>
      <c r="O18" s="25">
        <v>0.18</v>
      </c>
      <c r="P18" s="25">
        <v>0.82</v>
      </c>
      <c r="Q18" s="25">
        <v>0</v>
      </c>
      <c r="R18" s="25">
        <v>0</v>
      </c>
      <c r="S18" s="25">
        <v>0.47</v>
      </c>
      <c r="T18" s="25">
        <v>0.41</v>
      </c>
      <c r="U18" s="25">
        <v>1.76</v>
      </c>
      <c r="V18" s="25">
        <v>170.52</v>
      </c>
      <c r="W18" s="25">
        <v>8.23</v>
      </c>
      <c r="X18" s="25">
        <v>11.76</v>
      </c>
      <c r="Y18" s="25">
        <v>15.29</v>
      </c>
      <c r="Z18" s="25">
        <v>0.53</v>
      </c>
      <c r="AA18" s="25">
        <v>0</v>
      </c>
      <c r="AB18" s="25">
        <v>470.4</v>
      </c>
      <c r="AC18" s="25">
        <v>79.8</v>
      </c>
      <c r="AD18" s="25">
        <v>0.42</v>
      </c>
      <c r="AE18" s="25">
        <v>0.04</v>
      </c>
      <c r="AF18" s="25">
        <v>0.02</v>
      </c>
      <c r="AG18" s="25">
        <v>0.28999999999999998</v>
      </c>
      <c r="AH18" s="25">
        <v>0.42</v>
      </c>
      <c r="AI18" s="25">
        <v>14.7</v>
      </c>
      <c r="AJ18" s="26">
        <v>0</v>
      </c>
      <c r="AK18" s="26">
        <v>14.11</v>
      </c>
      <c r="AL18" s="26">
        <v>15.29</v>
      </c>
      <c r="AM18" s="26">
        <v>21.17</v>
      </c>
      <c r="AN18" s="26">
        <v>23.52</v>
      </c>
      <c r="AO18" s="26">
        <v>4.12</v>
      </c>
      <c r="AP18" s="26">
        <v>17.05</v>
      </c>
      <c r="AQ18" s="26">
        <v>4.7</v>
      </c>
      <c r="AR18" s="26">
        <v>14.7</v>
      </c>
      <c r="AS18" s="26">
        <v>15.88</v>
      </c>
      <c r="AT18" s="26">
        <v>13.52</v>
      </c>
      <c r="AU18" s="26">
        <v>81.14</v>
      </c>
      <c r="AV18" s="26">
        <v>9.41</v>
      </c>
      <c r="AW18" s="26">
        <v>11.76</v>
      </c>
      <c r="AX18" s="26">
        <v>302.23</v>
      </c>
      <c r="AY18" s="26">
        <v>0</v>
      </c>
      <c r="AZ18" s="26">
        <v>11.17</v>
      </c>
      <c r="BA18" s="26">
        <v>15.29</v>
      </c>
      <c r="BB18" s="26">
        <v>14.7</v>
      </c>
      <c r="BC18" s="26">
        <v>2.94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55.2</v>
      </c>
      <c r="CC18" s="27"/>
      <c r="CD18" s="27"/>
      <c r="CE18" s="26">
        <v>78.400000000000006</v>
      </c>
      <c r="CG18" s="26">
        <v>1.2</v>
      </c>
      <c r="CH18" s="26">
        <v>1.2</v>
      </c>
      <c r="CI18" s="26">
        <v>1.2</v>
      </c>
      <c r="CJ18" s="26">
        <v>510</v>
      </c>
      <c r="CK18" s="26">
        <v>120</v>
      </c>
      <c r="CL18" s="26">
        <v>315</v>
      </c>
      <c r="CM18" s="26">
        <v>0.36</v>
      </c>
      <c r="CN18" s="26">
        <v>0.12</v>
      </c>
      <c r="CO18" s="26">
        <v>0.24</v>
      </c>
      <c r="CP18" s="26">
        <v>0</v>
      </c>
      <c r="CQ18" s="26">
        <v>0</v>
      </c>
    </row>
    <row r="19" spans="1:95" s="26" customFormat="1" ht="47.25" x14ac:dyDescent="0.25">
      <c r="A19" s="23" t="str">
        <f>""</f>
        <v/>
      </c>
      <c r="B19" s="24" t="s">
        <v>111</v>
      </c>
      <c r="C19" s="25" t="str">
        <f>"200"</f>
        <v>200</v>
      </c>
      <c r="D19" s="25">
        <v>1.81</v>
      </c>
      <c r="E19" s="25">
        <v>0.8</v>
      </c>
      <c r="F19" s="25">
        <v>3.96</v>
      </c>
      <c r="G19" s="25">
        <v>3.02</v>
      </c>
      <c r="H19" s="25">
        <v>8.16</v>
      </c>
      <c r="I19" s="25">
        <v>72.824689076923107</v>
      </c>
      <c r="J19" s="25">
        <v>1</v>
      </c>
      <c r="K19" s="25">
        <v>1.9</v>
      </c>
      <c r="L19" s="25">
        <v>0</v>
      </c>
      <c r="M19" s="25">
        <v>0</v>
      </c>
      <c r="N19" s="25">
        <v>5.25</v>
      </c>
      <c r="O19" s="25">
        <v>1.67</v>
      </c>
      <c r="P19" s="25">
        <v>1.24</v>
      </c>
      <c r="Q19" s="25">
        <v>0</v>
      </c>
      <c r="R19" s="25">
        <v>0</v>
      </c>
      <c r="S19" s="25">
        <v>0.23</v>
      </c>
      <c r="T19" s="25">
        <v>2.17</v>
      </c>
      <c r="U19" s="25">
        <v>584.88</v>
      </c>
      <c r="V19" s="25">
        <v>206.7</v>
      </c>
      <c r="W19" s="25">
        <v>25.91</v>
      </c>
      <c r="X19" s="25">
        <v>14.48</v>
      </c>
      <c r="Y19" s="25">
        <v>35.450000000000003</v>
      </c>
      <c r="Z19" s="25">
        <v>0.7</v>
      </c>
      <c r="AA19" s="25">
        <v>5.08</v>
      </c>
      <c r="AB19" s="25">
        <v>751.4</v>
      </c>
      <c r="AC19" s="25">
        <v>165.02</v>
      </c>
      <c r="AD19" s="25">
        <v>1.43</v>
      </c>
      <c r="AE19" s="25">
        <v>0.03</v>
      </c>
      <c r="AF19" s="25">
        <v>0.03</v>
      </c>
      <c r="AG19" s="25">
        <v>0.55000000000000004</v>
      </c>
      <c r="AH19" s="25">
        <v>1.07</v>
      </c>
      <c r="AI19" s="25">
        <v>4.84</v>
      </c>
      <c r="AJ19" s="26">
        <v>0</v>
      </c>
      <c r="AK19" s="26">
        <v>66.28</v>
      </c>
      <c r="AL19" s="26">
        <v>70.900000000000006</v>
      </c>
      <c r="AM19" s="26">
        <v>96.48</v>
      </c>
      <c r="AN19" s="26">
        <v>113.69</v>
      </c>
      <c r="AO19" s="26">
        <v>28.56</v>
      </c>
      <c r="AP19" s="26">
        <v>60.65</v>
      </c>
      <c r="AQ19" s="26">
        <v>7.83</v>
      </c>
      <c r="AR19" s="26">
        <v>60.21</v>
      </c>
      <c r="AS19" s="26">
        <v>26.27</v>
      </c>
      <c r="AT19" s="26">
        <v>45.8</v>
      </c>
      <c r="AU19" s="26">
        <v>107.97</v>
      </c>
      <c r="AV19" s="26">
        <v>26.63</v>
      </c>
      <c r="AW19" s="26">
        <v>20.02</v>
      </c>
      <c r="AX19" s="26">
        <v>130.79</v>
      </c>
      <c r="AY19" s="26">
        <v>0</v>
      </c>
      <c r="AZ19" s="26">
        <v>22.18</v>
      </c>
      <c r="BA19" s="26">
        <v>25.57</v>
      </c>
      <c r="BB19" s="26">
        <v>44.2</v>
      </c>
      <c r="BC19" s="26">
        <v>15.85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0.17</v>
      </c>
      <c r="BL19" s="26">
        <v>0</v>
      </c>
      <c r="BM19" s="26">
        <v>0.11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0.63</v>
      </c>
      <c r="BT19" s="26">
        <v>0</v>
      </c>
      <c r="BU19" s="26">
        <v>0</v>
      </c>
      <c r="BV19" s="26">
        <v>1.74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176.98</v>
      </c>
      <c r="CC19" s="27"/>
      <c r="CD19" s="27"/>
      <c r="CE19" s="26">
        <v>130.31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1.46</v>
      </c>
      <c r="CQ19" s="26">
        <v>1.46</v>
      </c>
    </row>
    <row r="20" spans="1:95" s="26" customFormat="1" ht="47.25" x14ac:dyDescent="0.25">
      <c r="A20" s="23" t="str">
        <f>""</f>
        <v/>
      </c>
      <c r="B20" s="24" t="s">
        <v>112</v>
      </c>
      <c r="C20" s="25" t="str">
        <f>"90"</f>
        <v>90</v>
      </c>
      <c r="D20" s="25">
        <v>12.13</v>
      </c>
      <c r="E20" s="25">
        <v>11.26</v>
      </c>
      <c r="F20" s="25">
        <v>16.09</v>
      </c>
      <c r="G20" s="25">
        <v>4.6100000000000003</v>
      </c>
      <c r="H20" s="25">
        <v>9.86</v>
      </c>
      <c r="I20" s="25">
        <v>232.35148116000002</v>
      </c>
      <c r="J20" s="25">
        <v>4.63</v>
      </c>
      <c r="K20" s="25">
        <v>2.87</v>
      </c>
      <c r="L20" s="25">
        <v>0</v>
      </c>
      <c r="M20" s="25">
        <v>0</v>
      </c>
      <c r="N20" s="25">
        <v>0.61</v>
      </c>
      <c r="O20" s="25">
        <v>8.5399999999999991</v>
      </c>
      <c r="P20" s="25">
        <v>0.72</v>
      </c>
      <c r="Q20" s="25">
        <v>0</v>
      </c>
      <c r="R20" s="25">
        <v>0</v>
      </c>
      <c r="S20" s="25">
        <v>0.08</v>
      </c>
      <c r="T20" s="25">
        <v>2.41</v>
      </c>
      <c r="U20" s="25">
        <v>712.21</v>
      </c>
      <c r="V20" s="25">
        <v>160.18</v>
      </c>
      <c r="W20" s="25">
        <v>17.28</v>
      </c>
      <c r="X20" s="25">
        <v>18.14</v>
      </c>
      <c r="Y20" s="25">
        <v>112.15</v>
      </c>
      <c r="Z20" s="25">
        <v>1.37</v>
      </c>
      <c r="AA20" s="25">
        <v>17.5</v>
      </c>
      <c r="AB20" s="25">
        <v>3.33</v>
      </c>
      <c r="AC20" s="25">
        <v>30</v>
      </c>
      <c r="AD20" s="25">
        <v>2.5299999999999998</v>
      </c>
      <c r="AE20" s="25">
        <v>0.14000000000000001</v>
      </c>
      <c r="AF20" s="25">
        <v>0.09</v>
      </c>
      <c r="AG20" s="25">
        <v>3.32</v>
      </c>
      <c r="AH20" s="25">
        <v>7.3</v>
      </c>
      <c r="AI20" s="25">
        <v>0.43</v>
      </c>
      <c r="AJ20" s="26">
        <v>0</v>
      </c>
      <c r="AK20" s="26">
        <v>649.88</v>
      </c>
      <c r="AL20" s="26">
        <v>633.84</v>
      </c>
      <c r="AM20" s="26">
        <v>977.1</v>
      </c>
      <c r="AN20" s="26">
        <v>1089.5</v>
      </c>
      <c r="AO20" s="26">
        <v>288.51</v>
      </c>
      <c r="AP20" s="26">
        <v>553.4</v>
      </c>
      <c r="AQ20" s="26">
        <v>47.31</v>
      </c>
      <c r="AR20" s="26">
        <v>554.35</v>
      </c>
      <c r="AS20" s="26">
        <v>192.08</v>
      </c>
      <c r="AT20" s="26">
        <v>209.34</v>
      </c>
      <c r="AU20" s="26">
        <v>320.2</v>
      </c>
      <c r="AV20" s="26">
        <v>345.29</v>
      </c>
      <c r="AW20" s="26">
        <v>178.88</v>
      </c>
      <c r="AX20" s="26">
        <v>537.66</v>
      </c>
      <c r="AY20" s="26">
        <v>40.61</v>
      </c>
      <c r="AZ20" s="26">
        <v>127.51</v>
      </c>
      <c r="BA20" s="26">
        <v>143.75</v>
      </c>
      <c r="BB20" s="26">
        <v>370.87</v>
      </c>
      <c r="BC20" s="26">
        <v>135.46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0.24</v>
      </c>
      <c r="BL20" s="26">
        <v>0</v>
      </c>
      <c r="BM20" s="26">
        <v>0.16</v>
      </c>
      <c r="BN20" s="26">
        <v>0.01</v>
      </c>
      <c r="BO20" s="26">
        <v>0.03</v>
      </c>
      <c r="BP20" s="26">
        <v>0</v>
      </c>
      <c r="BQ20" s="26">
        <v>0</v>
      </c>
      <c r="BR20" s="26">
        <v>0</v>
      </c>
      <c r="BS20" s="26">
        <v>0.92</v>
      </c>
      <c r="BT20" s="26">
        <v>0</v>
      </c>
      <c r="BU20" s="26">
        <v>0</v>
      </c>
      <c r="BV20" s="26">
        <v>2.6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68.430000000000007</v>
      </c>
      <c r="CC20" s="27"/>
      <c r="CD20" s="27"/>
      <c r="CE20" s="26">
        <v>18.059999999999999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1.53</v>
      </c>
    </row>
    <row r="21" spans="1:95" s="26" customFormat="1" ht="31.5" x14ac:dyDescent="0.25">
      <c r="A21" s="23" t="str">
        <f>""</f>
        <v/>
      </c>
      <c r="B21" s="24" t="s">
        <v>113</v>
      </c>
      <c r="C21" s="25" t="str">
        <f>"150"</f>
        <v>150</v>
      </c>
      <c r="D21" s="25">
        <v>28.2</v>
      </c>
      <c r="E21" s="25">
        <v>0.02</v>
      </c>
      <c r="F21" s="25">
        <v>5.3</v>
      </c>
      <c r="G21" s="25">
        <v>2.93</v>
      </c>
      <c r="H21" s="25">
        <v>80.81</v>
      </c>
      <c r="I21" s="25">
        <v>458.64831375</v>
      </c>
      <c r="J21" s="25">
        <v>2.2999999999999998</v>
      </c>
      <c r="K21" s="25">
        <v>0.09</v>
      </c>
      <c r="L21" s="25">
        <v>0</v>
      </c>
      <c r="M21" s="25">
        <v>0</v>
      </c>
      <c r="N21" s="25">
        <v>6.15</v>
      </c>
      <c r="O21" s="25">
        <v>59.76</v>
      </c>
      <c r="P21" s="25">
        <v>14.91</v>
      </c>
      <c r="Q21" s="25">
        <v>0</v>
      </c>
      <c r="R21" s="25">
        <v>0</v>
      </c>
      <c r="S21" s="25">
        <v>0</v>
      </c>
      <c r="T21" s="25">
        <v>4.9000000000000004</v>
      </c>
      <c r="U21" s="25">
        <v>358.21</v>
      </c>
      <c r="V21" s="25">
        <v>1124.1099999999999</v>
      </c>
      <c r="W21" s="25">
        <v>150.99</v>
      </c>
      <c r="X21" s="25">
        <v>136.30000000000001</v>
      </c>
      <c r="Y21" s="25">
        <v>419.75</v>
      </c>
      <c r="Z21" s="25">
        <v>8.68</v>
      </c>
      <c r="AA21" s="25">
        <v>13.28</v>
      </c>
      <c r="AB21" s="25">
        <v>23.1</v>
      </c>
      <c r="AC21" s="25">
        <v>27.41</v>
      </c>
      <c r="AD21" s="25">
        <v>1.06</v>
      </c>
      <c r="AE21" s="25">
        <v>0.85</v>
      </c>
      <c r="AF21" s="25">
        <v>0.18</v>
      </c>
      <c r="AG21" s="25">
        <v>2.57</v>
      </c>
      <c r="AH21" s="25">
        <v>9.51</v>
      </c>
      <c r="AI21" s="25">
        <v>0</v>
      </c>
      <c r="AJ21" s="26">
        <v>0</v>
      </c>
      <c r="AK21" s="26">
        <v>1389.41</v>
      </c>
      <c r="AL21" s="26">
        <v>1499.36</v>
      </c>
      <c r="AM21" s="26">
        <v>2269.9899999999998</v>
      </c>
      <c r="AN21" s="26">
        <v>2131.85</v>
      </c>
      <c r="AO21" s="26">
        <v>282.20999999999998</v>
      </c>
      <c r="AP21" s="26">
        <v>1155.8499999999999</v>
      </c>
      <c r="AQ21" s="26">
        <v>358.39</v>
      </c>
      <c r="AR21" s="26">
        <v>1389.41</v>
      </c>
      <c r="AS21" s="26">
        <v>1251.8</v>
      </c>
      <c r="AT21" s="26">
        <v>2222.16</v>
      </c>
      <c r="AU21" s="26">
        <v>3062.84</v>
      </c>
      <c r="AV21" s="26">
        <v>633.16</v>
      </c>
      <c r="AW21" s="26">
        <v>1306.54</v>
      </c>
      <c r="AX21" s="26">
        <v>4365.22</v>
      </c>
      <c r="AY21" s="26">
        <v>0</v>
      </c>
      <c r="AZ21" s="26">
        <v>908.39</v>
      </c>
      <c r="BA21" s="26">
        <v>1151.8599999999999</v>
      </c>
      <c r="BB21" s="26">
        <v>949.49</v>
      </c>
      <c r="BC21" s="26">
        <v>343.9</v>
      </c>
      <c r="BD21" s="26">
        <v>0.12</v>
      </c>
      <c r="BE21" s="26">
        <v>0.03</v>
      </c>
      <c r="BF21" s="26">
        <v>0.02</v>
      </c>
      <c r="BG21" s="26">
        <v>0.06</v>
      </c>
      <c r="BH21" s="26">
        <v>0.08</v>
      </c>
      <c r="BI21" s="26">
        <v>0.26</v>
      </c>
      <c r="BJ21" s="26">
        <v>0</v>
      </c>
      <c r="BK21" s="26">
        <v>1.07</v>
      </c>
      <c r="BL21" s="26">
        <v>0</v>
      </c>
      <c r="BM21" s="26">
        <v>0.3</v>
      </c>
      <c r="BN21" s="26">
        <v>0.01</v>
      </c>
      <c r="BO21" s="26">
        <v>0</v>
      </c>
      <c r="BP21" s="26">
        <v>0</v>
      </c>
      <c r="BQ21" s="26">
        <v>0.03</v>
      </c>
      <c r="BR21" s="26">
        <v>0.09</v>
      </c>
      <c r="BS21" s="26">
        <v>1.21</v>
      </c>
      <c r="BT21" s="26">
        <v>0</v>
      </c>
      <c r="BU21" s="26">
        <v>0</v>
      </c>
      <c r="BV21" s="26">
        <v>1.36</v>
      </c>
      <c r="BW21" s="26">
        <v>0.16</v>
      </c>
      <c r="BX21" s="26">
        <v>0</v>
      </c>
      <c r="BY21" s="26">
        <v>0</v>
      </c>
      <c r="BZ21" s="26">
        <v>0</v>
      </c>
      <c r="CA21" s="26">
        <v>0</v>
      </c>
      <c r="CB21" s="26">
        <v>21.08</v>
      </c>
      <c r="CC21" s="27"/>
      <c r="CD21" s="27"/>
      <c r="CE21" s="26">
        <v>17.13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0.8</v>
      </c>
    </row>
    <row r="22" spans="1:95" s="26" customFormat="1" x14ac:dyDescent="0.25">
      <c r="A22" s="23" t="str">
        <f>"-"</f>
        <v>-</v>
      </c>
      <c r="B22" s="24" t="s">
        <v>103</v>
      </c>
      <c r="C22" s="25" t="str">
        <f>"32,5"</f>
        <v>32,5</v>
      </c>
      <c r="D22" s="25">
        <v>2.15</v>
      </c>
      <c r="E22" s="25">
        <v>0</v>
      </c>
      <c r="F22" s="25">
        <v>0.39</v>
      </c>
      <c r="G22" s="25">
        <v>0.39</v>
      </c>
      <c r="H22" s="25">
        <v>13.55</v>
      </c>
      <c r="I22" s="25">
        <v>62.848499999999987</v>
      </c>
      <c r="J22" s="25">
        <v>7.0000000000000007E-2</v>
      </c>
      <c r="K22" s="25">
        <v>0</v>
      </c>
      <c r="L22" s="25">
        <v>0</v>
      </c>
      <c r="M22" s="25">
        <v>0</v>
      </c>
      <c r="N22" s="25">
        <v>0.39</v>
      </c>
      <c r="O22" s="25">
        <v>10.47</v>
      </c>
      <c r="P22" s="25">
        <v>2.7</v>
      </c>
      <c r="Q22" s="25">
        <v>0</v>
      </c>
      <c r="R22" s="25">
        <v>0</v>
      </c>
      <c r="S22" s="25">
        <v>0.33</v>
      </c>
      <c r="T22" s="25">
        <v>0.81</v>
      </c>
      <c r="U22" s="25">
        <v>198.25</v>
      </c>
      <c r="V22" s="25">
        <v>79.63</v>
      </c>
      <c r="W22" s="25">
        <v>11.38</v>
      </c>
      <c r="X22" s="25">
        <v>15.28</v>
      </c>
      <c r="Y22" s="25">
        <v>51.35</v>
      </c>
      <c r="Z22" s="25">
        <v>1.27</v>
      </c>
      <c r="AA22" s="25">
        <v>0</v>
      </c>
      <c r="AB22" s="25">
        <v>1.63</v>
      </c>
      <c r="AC22" s="25">
        <v>0.33</v>
      </c>
      <c r="AD22" s="25">
        <v>0.46</v>
      </c>
      <c r="AE22" s="25">
        <v>0.06</v>
      </c>
      <c r="AF22" s="25">
        <v>0.03</v>
      </c>
      <c r="AG22" s="25">
        <v>0.23</v>
      </c>
      <c r="AH22" s="25">
        <v>0.65</v>
      </c>
      <c r="AI22" s="25">
        <v>0</v>
      </c>
      <c r="AJ22" s="26">
        <v>0</v>
      </c>
      <c r="AK22" s="26">
        <v>104.65</v>
      </c>
      <c r="AL22" s="26">
        <v>80.599999999999994</v>
      </c>
      <c r="AM22" s="26">
        <v>138.78</v>
      </c>
      <c r="AN22" s="26">
        <v>72.48</v>
      </c>
      <c r="AO22" s="26">
        <v>30.23</v>
      </c>
      <c r="AP22" s="26">
        <v>64.349999999999994</v>
      </c>
      <c r="AQ22" s="26">
        <v>26</v>
      </c>
      <c r="AR22" s="26">
        <v>120.58</v>
      </c>
      <c r="AS22" s="26">
        <v>96.53</v>
      </c>
      <c r="AT22" s="26">
        <v>94.58</v>
      </c>
      <c r="AU22" s="26">
        <v>150.80000000000001</v>
      </c>
      <c r="AV22" s="26">
        <v>40.299999999999997</v>
      </c>
      <c r="AW22" s="26">
        <v>100.75</v>
      </c>
      <c r="AX22" s="26">
        <v>506.68</v>
      </c>
      <c r="AY22" s="26">
        <v>0</v>
      </c>
      <c r="AZ22" s="26">
        <v>170.95</v>
      </c>
      <c r="BA22" s="26">
        <v>94.58</v>
      </c>
      <c r="BB22" s="26">
        <v>58.5</v>
      </c>
      <c r="BC22" s="26">
        <v>42.25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0.05</v>
      </c>
      <c r="BL22" s="26">
        <v>0</v>
      </c>
      <c r="BM22" s="26">
        <v>0</v>
      </c>
      <c r="BN22" s="26">
        <v>0.01</v>
      </c>
      <c r="BO22" s="26">
        <v>0</v>
      </c>
      <c r="BP22" s="26">
        <v>0</v>
      </c>
      <c r="BQ22" s="26">
        <v>0</v>
      </c>
      <c r="BR22" s="26">
        <v>0</v>
      </c>
      <c r="BS22" s="26">
        <v>0.04</v>
      </c>
      <c r="BT22" s="26">
        <v>0</v>
      </c>
      <c r="BU22" s="26">
        <v>0</v>
      </c>
      <c r="BV22" s="26">
        <v>0.16</v>
      </c>
      <c r="BW22" s="26">
        <v>0.03</v>
      </c>
      <c r="BX22" s="26">
        <v>0</v>
      </c>
      <c r="BY22" s="26">
        <v>0</v>
      </c>
      <c r="BZ22" s="26">
        <v>0</v>
      </c>
      <c r="CA22" s="26">
        <v>0</v>
      </c>
      <c r="CB22" s="26">
        <v>15.28</v>
      </c>
      <c r="CC22" s="27"/>
      <c r="CD22" s="27"/>
      <c r="CE22" s="26">
        <v>0.27</v>
      </c>
      <c r="CG22" s="26">
        <v>3.25</v>
      </c>
      <c r="CH22" s="26">
        <v>3.25</v>
      </c>
      <c r="CI22" s="26">
        <v>3.25</v>
      </c>
      <c r="CJ22" s="26">
        <v>617.5</v>
      </c>
      <c r="CK22" s="26">
        <v>237.9</v>
      </c>
      <c r="CL22" s="26">
        <v>427.7</v>
      </c>
      <c r="CM22" s="26">
        <v>6.18</v>
      </c>
      <c r="CN22" s="26">
        <v>5.14</v>
      </c>
      <c r="CO22" s="26">
        <v>5.66</v>
      </c>
      <c r="CP22" s="26">
        <v>0</v>
      </c>
      <c r="CQ22" s="26">
        <v>0</v>
      </c>
    </row>
    <row r="23" spans="1:95" s="26" customFormat="1" ht="47.25" x14ac:dyDescent="0.25">
      <c r="A23" s="23" t="str">
        <f>"37/10"</f>
        <v>37/10</v>
      </c>
      <c r="B23" s="24" t="s">
        <v>114</v>
      </c>
      <c r="C23" s="25" t="str">
        <f>"200"</f>
        <v>200</v>
      </c>
      <c r="D23" s="25">
        <v>0.24</v>
      </c>
      <c r="E23" s="25">
        <v>0</v>
      </c>
      <c r="F23" s="25">
        <v>0.1</v>
      </c>
      <c r="G23" s="25">
        <v>0.1</v>
      </c>
      <c r="H23" s="25">
        <v>19.489999999999998</v>
      </c>
      <c r="I23" s="25">
        <v>74.31777000000001</v>
      </c>
      <c r="J23" s="25">
        <v>0.02</v>
      </c>
      <c r="K23" s="25">
        <v>0</v>
      </c>
      <c r="L23" s="25">
        <v>0</v>
      </c>
      <c r="M23" s="25">
        <v>0</v>
      </c>
      <c r="N23" s="25">
        <v>17.52</v>
      </c>
      <c r="O23" s="25">
        <v>0.43</v>
      </c>
      <c r="P23" s="25">
        <v>1.54</v>
      </c>
      <c r="Q23" s="25">
        <v>0</v>
      </c>
      <c r="R23" s="25">
        <v>0</v>
      </c>
      <c r="S23" s="25">
        <v>0.35</v>
      </c>
      <c r="T23" s="25">
        <v>0.35</v>
      </c>
      <c r="U23" s="25">
        <v>0.89</v>
      </c>
      <c r="V23" s="25">
        <v>3.86</v>
      </c>
      <c r="W23" s="25">
        <v>4.51</v>
      </c>
      <c r="X23" s="25">
        <v>1.1399999999999999</v>
      </c>
      <c r="Y23" s="25">
        <v>1.1200000000000001</v>
      </c>
      <c r="Z23" s="25">
        <v>0.23</v>
      </c>
      <c r="AA23" s="25">
        <v>0</v>
      </c>
      <c r="AB23" s="25">
        <v>351</v>
      </c>
      <c r="AC23" s="25">
        <v>65.099999999999994</v>
      </c>
      <c r="AD23" s="25">
        <v>0.26</v>
      </c>
      <c r="AE23" s="25">
        <v>0.01</v>
      </c>
      <c r="AF23" s="25">
        <v>0.02</v>
      </c>
      <c r="AG23" s="25">
        <v>0.08</v>
      </c>
      <c r="AH23" s="25">
        <v>0.11</v>
      </c>
      <c r="AI23" s="25">
        <v>39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239.02</v>
      </c>
      <c r="CC23" s="27"/>
      <c r="CD23" s="27"/>
      <c r="CE23" s="26">
        <v>58.5</v>
      </c>
      <c r="CG23" s="26">
        <v>6.24</v>
      </c>
      <c r="CH23" s="26">
        <v>6.24</v>
      </c>
      <c r="CI23" s="26">
        <v>6.24</v>
      </c>
      <c r="CJ23" s="26">
        <v>617.5</v>
      </c>
      <c r="CK23" s="26">
        <v>230.9</v>
      </c>
      <c r="CL23" s="26">
        <v>424.2</v>
      </c>
      <c r="CM23" s="26">
        <v>51.96</v>
      </c>
      <c r="CN23" s="26">
        <v>30.99</v>
      </c>
      <c r="CO23" s="26">
        <v>41.47</v>
      </c>
      <c r="CP23" s="26">
        <v>15</v>
      </c>
      <c r="CQ23" s="26">
        <v>0</v>
      </c>
    </row>
    <row r="24" spans="1:95" s="17" customFormat="1" x14ac:dyDescent="0.25">
      <c r="A24" s="19" t="str">
        <f>"-"</f>
        <v>-</v>
      </c>
      <c r="B24" s="20" t="s">
        <v>115</v>
      </c>
      <c r="C24" s="21" t="str">
        <f>"150"</f>
        <v>150</v>
      </c>
      <c r="D24" s="21">
        <v>0.6</v>
      </c>
      <c r="E24" s="21">
        <v>0</v>
      </c>
      <c r="F24" s="21">
        <v>0.6</v>
      </c>
      <c r="G24" s="21">
        <v>0.6</v>
      </c>
      <c r="H24" s="21">
        <v>17.399999999999999</v>
      </c>
      <c r="I24" s="21">
        <v>73.02000000000001</v>
      </c>
      <c r="J24" s="21">
        <v>0.15</v>
      </c>
      <c r="K24" s="21">
        <v>0</v>
      </c>
      <c r="L24" s="21">
        <v>0</v>
      </c>
      <c r="M24" s="21">
        <v>0</v>
      </c>
      <c r="N24" s="21">
        <v>13.5</v>
      </c>
      <c r="O24" s="21">
        <v>1.2</v>
      </c>
      <c r="P24" s="21">
        <v>2.7</v>
      </c>
      <c r="Q24" s="21">
        <v>0</v>
      </c>
      <c r="R24" s="21">
        <v>0</v>
      </c>
      <c r="S24" s="21">
        <v>1.2</v>
      </c>
      <c r="T24" s="21">
        <v>0.75</v>
      </c>
      <c r="U24" s="21">
        <v>39</v>
      </c>
      <c r="V24" s="21">
        <v>417</v>
      </c>
      <c r="W24" s="21">
        <v>24</v>
      </c>
      <c r="X24" s="21">
        <v>13.5</v>
      </c>
      <c r="Y24" s="21">
        <v>16.5</v>
      </c>
      <c r="Z24" s="21">
        <v>3.3</v>
      </c>
      <c r="AA24" s="21">
        <v>0</v>
      </c>
      <c r="AB24" s="21">
        <v>45</v>
      </c>
      <c r="AC24" s="21">
        <v>7.5</v>
      </c>
      <c r="AD24" s="21">
        <v>0.3</v>
      </c>
      <c r="AE24" s="21">
        <v>0.05</v>
      </c>
      <c r="AF24" s="21">
        <v>0.03</v>
      </c>
      <c r="AG24" s="21">
        <v>0.45</v>
      </c>
      <c r="AH24" s="21">
        <v>0.6</v>
      </c>
      <c r="AI24" s="21">
        <v>15</v>
      </c>
      <c r="AJ24" s="17">
        <v>0</v>
      </c>
      <c r="AK24" s="17">
        <v>18</v>
      </c>
      <c r="AL24" s="17">
        <v>19.5</v>
      </c>
      <c r="AM24" s="17">
        <v>28.5</v>
      </c>
      <c r="AN24" s="17">
        <v>27</v>
      </c>
      <c r="AO24" s="17">
        <v>4.5</v>
      </c>
      <c r="AP24" s="17">
        <v>16.5</v>
      </c>
      <c r="AQ24" s="17">
        <v>4.5</v>
      </c>
      <c r="AR24" s="17">
        <v>13.5</v>
      </c>
      <c r="AS24" s="17">
        <v>25.5</v>
      </c>
      <c r="AT24" s="17">
        <v>15</v>
      </c>
      <c r="AU24" s="17">
        <v>117</v>
      </c>
      <c r="AV24" s="17">
        <v>10.5</v>
      </c>
      <c r="AW24" s="17">
        <v>21</v>
      </c>
      <c r="AX24" s="17">
        <v>63</v>
      </c>
      <c r="AY24" s="17">
        <v>0</v>
      </c>
      <c r="AZ24" s="17">
        <v>19.5</v>
      </c>
      <c r="BA24" s="17">
        <v>24</v>
      </c>
      <c r="BB24" s="17">
        <v>9</v>
      </c>
      <c r="BC24" s="17">
        <v>7.5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0</v>
      </c>
      <c r="BU24" s="17">
        <v>0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129.44999999999999</v>
      </c>
      <c r="CC24" s="22"/>
      <c r="CD24" s="22"/>
      <c r="CE24" s="17">
        <v>7.5</v>
      </c>
      <c r="CG24" s="17">
        <v>3</v>
      </c>
      <c r="CH24" s="17">
        <v>3</v>
      </c>
      <c r="CI24" s="17">
        <v>3</v>
      </c>
      <c r="CJ24" s="17">
        <v>225</v>
      </c>
      <c r="CK24" s="17">
        <v>225</v>
      </c>
      <c r="CL24" s="17">
        <v>225</v>
      </c>
      <c r="CM24" s="17">
        <v>70.2</v>
      </c>
      <c r="CN24" s="17">
        <v>70.2</v>
      </c>
      <c r="CO24" s="17">
        <v>70.2</v>
      </c>
      <c r="CP24" s="17">
        <v>0</v>
      </c>
      <c r="CQ24" s="17">
        <v>0</v>
      </c>
    </row>
    <row r="25" spans="1:95" s="31" customFormat="1" x14ac:dyDescent="0.25">
      <c r="A25" s="28"/>
      <c r="B25" s="29" t="s">
        <v>116</v>
      </c>
      <c r="C25" s="30"/>
      <c r="D25" s="30">
        <v>45.77</v>
      </c>
      <c r="E25" s="30">
        <v>12.07</v>
      </c>
      <c r="F25" s="30">
        <v>26.56</v>
      </c>
      <c r="G25" s="30">
        <v>11.77</v>
      </c>
      <c r="H25" s="30">
        <v>152.34</v>
      </c>
      <c r="I25" s="30">
        <v>989.26</v>
      </c>
      <c r="J25" s="30">
        <v>8.17</v>
      </c>
      <c r="K25" s="30">
        <v>4.8600000000000003</v>
      </c>
      <c r="L25" s="30">
        <v>0</v>
      </c>
      <c r="M25" s="30">
        <v>0</v>
      </c>
      <c r="N25" s="30">
        <v>45.48</v>
      </c>
      <c r="O25" s="30">
        <v>82.23</v>
      </c>
      <c r="P25" s="30">
        <v>24.63</v>
      </c>
      <c r="Q25" s="30">
        <v>0</v>
      </c>
      <c r="R25" s="30">
        <v>0</v>
      </c>
      <c r="S25" s="30">
        <v>2.64</v>
      </c>
      <c r="T25" s="30">
        <v>11.81</v>
      </c>
      <c r="U25" s="30">
        <v>1895.2</v>
      </c>
      <c r="V25" s="30">
        <v>2162</v>
      </c>
      <c r="W25" s="30">
        <v>242.3</v>
      </c>
      <c r="X25" s="30">
        <v>210.58</v>
      </c>
      <c r="Y25" s="30">
        <v>651.61</v>
      </c>
      <c r="Z25" s="30">
        <v>16.079999999999998</v>
      </c>
      <c r="AA25" s="30">
        <v>35.85</v>
      </c>
      <c r="AB25" s="30">
        <v>1645.86</v>
      </c>
      <c r="AC25" s="30">
        <v>375.16</v>
      </c>
      <c r="AD25" s="30">
        <v>6.46</v>
      </c>
      <c r="AE25" s="30">
        <v>1.1599999999999999</v>
      </c>
      <c r="AF25" s="30">
        <v>0.4</v>
      </c>
      <c r="AG25" s="30">
        <v>7.49</v>
      </c>
      <c r="AH25" s="30">
        <v>19.66</v>
      </c>
      <c r="AI25" s="30">
        <v>73.97</v>
      </c>
      <c r="AJ25" s="31">
        <v>0</v>
      </c>
      <c r="AK25" s="31">
        <v>2242.34</v>
      </c>
      <c r="AL25" s="31">
        <v>2319.4899999999998</v>
      </c>
      <c r="AM25" s="31">
        <v>3532.01</v>
      </c>
      <c r="AN25" s="31">
        <v>3458.03</v>
      </c>
      <c r="AO25" s="31">
        <v>638.12</v>
      </c>
      <c r="AP25" s="31">
        <v>1867.8</v>
      </c>
      <c r="AQ25" s="31">
        <v>448.73</v>
      </c>
      <c r="AR25" s="31">
        <v>2152.75</v>
      </c>
      <c r="AS25" s="31">
        <v>1608.05</v>
      </c>
      <c r="AT25" s="31">
        <v>2600.4</v>
      </c>
      <c r="AU25" s="31">
        <v>3839.95</v>
      </c>
      <c r="AV25" s="31">
        <v>1065.29</v>
      </c>
      <c r="AW25" s="31">
        <v>1638.95</v>
      </c>
      <c r="AX25" s="31">
        <v>5905.57</v>
      </c>
      <c r="AY25" s="31">
        <v>40.61</v>
      </c>
      <c r="AZ25" s="31">
        <v>1259.7</v>
      </c>
      <c r="BA25" s="31">
        <v>1455.05</v>
      </c>
      <c r="BB25" s="31">
        <v>1446.77</v>
      </c>
      <c r="BC25" s="31">
        <v>547.89</v>
      </c>
      <c r="BD25" s="31">
        <v>0.12</v>
      </c>
      <c r="BE25" s="31">
        <v>0.03</v>
      </c>
      <c r="BF25" s="31">
        <v>0.02</v>
      </c>
      <c r="BG25" s="31">
        <v>0.06</v>
      </c>
      <c r="BH25" s="31">
        <v>0.08</v>
      </c>
      <c r="BI25" s="31">
        <v>0.26</v>
      </c>
      <c r="BJ25" s="31">
        <v>0</v>
      </c>
      <c r="BK25" s="31">
        <v>1.52</v>
      </c>
      <c r="BL25" s="31">
        <v>0</v>
      </c>
      <c r="BM25" s="31">
        <v>0.56999999999999995</v>
      </c>
      <c r="BN25" s="31">
        <v>0.04</v>
      </c>
      <c r="BO25" s="31">
        <v>0.05</v>
      </c>
      <c r="BP25" s="31">
        <v>0</v>
      </c>
      <c r="BQ25" s="31">
        <v>0.03</v>
      </c>
      <c r="BR25" s="31">
        <v>0.1</v>
      </c>
      <c r="BS25" s="31">
        <v>2.8</v>
      </c>
      <c r="BT25" s="31">
        <v>0</v>
      </c>
      <c r="BU25" s="31">
        <v>0</v>
      </c>
      <c r="BV25" s="31">
        <v>5.86</v>
      </c>
      <c r="BW25" s="31">
        <v>0.18</v>
      </c>
      <c r="BX25" s="31">
        <v>0</v>
      </c>
      <c r="BY25" s="31">
        <v>0</v>
      </c>
      <c r="BZ25" s="31">
        <v>0</v>
      </c>
      <c r="CA25" s="31">
        <v>0</v>
      </c>
      <c r="CB25" s="31">
        <v>705.42</v>
      </c>
      <c r="CC25" s="15"/>
      <c r="CD25" s="15"/>
      <c r="CE25" s="31">
        <v>310.16000000000003</v>
      </c>
      <c r="CG25" s="31">
        <v>13.69</v>
      </c>
      <c r="CH25" s="31">
        <v>13.69</v>
      </c>
      <c r="CI25" s="31">
        <v>13.69</v>
      </c>
      <c r="CJ25" s="31">
        <v>1970</v>
      </c>
      <c r="CK25" s="31">
        <v>813.8</v>
      </c>
      <c r="CL25" s="31">
        <v>1391.9</v>
      </c>
      <c r="CM25" s="31">
        <v>128.69</v>
      </c>
      <c r="CN25" s="31">
        <v>106.44</v>
      </c>
      <c r="CO25" s="31">
        <v>117.57</v>
      </c>
      <c r="CP25" s="31">
        <v>16.46</v>
      </c>
      <c r="CQ25" s="31">
        <v>3.79</v>
      </c>
    </row>
    <row r="26" spans="1:95" s="31" customFormat="1" x14ac:dyDescent="0.25">
      <c r="A26" s="28"/>
      <c r="B26" s="29" t="s">
        <v>117</v>
      </c>
      <c r="C26" s="30"/>
      <c r="D26" s="30">
        <v>67.290000000000006</v>
      </c>
      <c r="E26" s="30">
        <v>30.7</v>
      </c>
      <c r="F26" s="30">
        <v>48.5</v>
      </c>
      <c r="G26" s="30">
        <v>14.63</v>
      </c>
      <c r="H26" s="30">
        <v>202.34</v>
      </c>
      <c r="I26" s="30">
        <v>1462.28</v>
      </c>
      <c r="J26" s="30">
        <v>16.54</v>
      </c>
      <c r="K26" s="30">
        <v>6.56</v>
      </c>
      <c r="L26" s="30">
        <v>0</v>
      </c>
      <c r="M26" s="30">
        <v>0</v>
      </c>
      <c r="N26" s="30">
        <v>60.34</v>
      </c>
      <c r="O26" s="30">
        <v>111.48</v>
      </c>
      <c r="P26" s="30">
        <v>30.51</v>
      </c>
      <c r="Q26" s="30">
        <v>0</v>
      </c>
      <c r="R26" s="30">
        <v>0</v>
      </c>
      <c r="S26" s="30">
        <v>3.08</v>
      </c>
      <c r="T26" s="30">
        <v>16.149999999999999</v>
      </c>
      <c r="U26" s="30">
        <v>2861.65</v>
      </c>
      <c r="V26" s="30">
        <v>2534.92</v>
      </c>
      <c r="W26" s="30">
        <v>396.04</v>
      </c>
      <c r="X26" s="30">
        <v>258.52999999999997</v>
      </c>
      <c r="Y26" s="30">
        <v>1022.17</v>
      </c>
      <c r="Z26" s="30">
        <v>20.8</v>
      </c>
      <c r="AA26" s="30">
        <v>259.41000000000003</v>
      </c>
      <c r="AB26" s="30">
        <v>1907.76</v>
      </c>
      <c r="AC26" s="30">
        <v>795.72</v>
      </c>
      <c r="AD26" s="30">
        <v>8.9600000000000009</v>
      </c>
      <c r="AE26" s="30">
        <v>1.37</v>
      </c>
      <c r="AF26" s="30">
        <v>0.99</v>
      </c>
      <c r="AG26" s="30">
        <v>8.39</v>
      </c>
      <c r="AH26" s="30">
        <v>26.36</v>
      </c>
      <c r="AI26" s="30">
        <v>80.11</v>
      </c>
      <c r="AJ26" s="31">
        <v>0</v>
      </c>
      <c r="AK26" s="31">
        <v>3499.07</v>
      </c>
      <c r="AL26" s="31">
        <v>3317.34</v>
      </c>
      <c r="AM26" s="31">
        <v>5310.74</v>
      </c>
      <c r="AN26" s="31">
        <v>4917.6099999999997</v>
      </c>
      <c r="AO26" s="31">
        <v>1259.48</v>
      </c>
      <c r="AP26" s="31">
        <v>2857.71</v>
      </c>
      <c r="AQ26" s="31">
        <v>777.32</v>
      </c>
      <c r="AR26" s="31">
        <v>3247.57</v>
      </c>
      <c r="AS26" s="31">
        <v>2690.01</v>
      </c>
      <c r="AT26" s="31">
        <v>3896.9</v>
      </c>
      <c r="AU26" s="31">
        <v>5830.09</v>
      </c>
      <c r="AV26" s="31">
        <v>1576.76</v>
      </c>
      <c r="AW26" s="31">
        <v>2363.11</v>
      </c>
      <c r="AX26" s="31">
        <v>8876.39</v>
      </c>
      <c r="AY26" s="31">
        <v>58.37</v>
      </c>
      <c r="AZ26" s="31">
        <v>2025.98</v>
      </c>
      <c r="BA26" s="31">
        <v>2826.3</v>
      </c>
      <c r="BB26" s="31">
        <v>2256.21</v>
      </c>
      <c r="BC26" s="31">
        <v>991.7</v>
      </c>
      <c r="BD26" s="31">
        <v>0.27</v>
      </c>
      <c r="BE26" s="31">
        <v>0.1</v>
      </c>
      <c r="BF26" s="31">
        <v>0.06</v>
      </c>
      <c r="BG26" s="31">
        <v>0.15</v>
      </c>
      <c r="BH26" s="31">
        <v>0.18</v>
      </c>
      <c r="BI26" s="31">
        <v>0.7</v>
      </c>
      <c r="BJ26" s="31">
        <v>0</v>
      </c>
      <c r="BK26" s="31">
        <v>2.94</v>
      </c>
      <c r="BL26" s="31">
        <v>0</v>
      </c>
      <c r="BM26" s="31">
        <v>1.05</v>
      </c>
      <c r="BN26" s="31">
        <v>0.05</v>
      </c>
      <c r="BO26" s="31">
        <v>0.06</v>
      </c>
      <c r="BP26" s="31">
        <v>0</v>
      </c>
      <c r="BQ26" s="31">
        <v>0.11</v>
      </c>
      <c r="BR26" s="31">
        <v>0.23</v>
      </c>
      <c r="BS26" s="31">
        <v>4.3899999999999997</v>
      </c>
      <c r="BT26" s="31">
        <v>0</v>
      </c>
      <c r="BU26" s="31">
        <v>0</v>
      </c>
      <c r="BV26" s="31">
        <v>7.46</v>
      </c>
      <c r="BW26" s="31">
        <v>0.21</v>
      </c>
      <c r="BX26" s="31">
        <v>0</v>
      </c>
      <c r="BY26" s="31">
        <v>0</v>
      </c>
      <c r="BZ26" s="31">
        <v>0</v>
      </c>
      <c r="CA26" s="31">
        <v>0</v>
      </c>
      <c r="CB26" s="31">
        <v>1111.48</v>
      </c>
      <c r="CC26" s="15"/>
      <c r="CD26" s="15"/>
      <c r="CE26" s="31">
        <v>577.37</v>
      </c>
      <c r="CG26" s="31">
        <v>89.09</v>
      </c>
      <c r="CH26" s="31">
        <v>60.38</v>
      </c>
      <c r="CI26" s="31">
        <v>74.739999999999995</v>
      </c>
      <c r="CJ26" s="31">
        <v>7516.84</v>
      </c>
      <c r="CK26" s="31">
        <v>3918.8</v>
      </c>
      <c r="CL26" s="31">
        <v>5717.82</v>
      </c>
      <c r="CM26" s="31">
        <v>164.78</v>
      </c>
      <c r="CN26" s="31">
        <v>130.49</v>
      </c>
      <c r="CO26" s="31">
        <v>147.63999999999999</v>
      </c>
      <c r="CP26" s="31">
        <v>26.46</v>
      </c>
      <c r="CQ26" s="31">
        <v>4.6900000000000004</v>
      </c>
    </row>
    <row r="27" spans="1:95" x14ac:dyDescent="0.25">
      <c r="CI27" s="1">
        <v>0</v>
      </c>
      <c r="CL27" s="1">
        <v>0</v>
      </c>
      <c r="CO27" s="1">
        <v>0</v>
      </c>
    </row>
    <row r="28" spans="1:95" x14ac:dyDescent="0.25">
      <c r="CI28" s="1">
        <f>CI26-CI27</f>
        <v>74.739999999999995</v>
      </c>
      <c r="CL28" s="1">
        <f>CL26-CL27</f>
        <v>5717.82</v>
      </c>
      <c r="CO28" s="1">
        <f>CO26-CO27</f>
        <v>147.63999999999999</v>
      </c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33" customWidth="1"/>
    <col min="2" max="2" width="11.5703125" style="33" customWidth="1"/>
    <col min="3" max="3" width="8" style="33" customWidth="1"/>
    <col min="4" max="4" width="41.5703125" style="33" customWidth="1"/>
    <col min="5" max="5" width="10.140625" style="33" customWidth="1"/>
    <col min="6" max="6" width="9.140625" style="33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6384" width="9.140625" style="33"/>
  </cols>
  <sheetData>
    <row r="1" spans="1:10" x14ac:dyDescent="0.25">
      <c r="A1" s="33" t="s">
        <v>119</v>
      </c>
      <c r="B1" s="82" t="s">
        <v>120</v>
      </c>
      <c r="C1" s="83"/>
      <c r="D1" s="84"/>
      <c r="E1" s="33" t="s">
        <v>121</v>
      </c>
      <c r="F1" s="34"/>
      <c r="I1" s="33" t="s">
        <v>122</v>
      </c>
      <c r="J1" s="35"/>
    </row>
    <row r="2" spans="1:10" ht="7.5" customHeight="1" thickBot="1" x14ac:dyDescent="0.3"/>
    <row r="3" spans="1:10" ht="15.75" thickBot="1" x14ac:dyDescent="0.3">
      <c r="A3" s="36" t="s">
        <v>123</v>
      </c>
      <c r="B3" s="37" t="s">
        <v>124</v>
      </c>
      <c r="C3" s="37" t="s">
        <v>125</v>
      </c>
      <c r="D3" s="37" t="s">
        <v>126</v>
      </c>
      <c r="E3" s="37" t="s">
        <v>127</v>
      </c>
      <c r="F3" s="37" t="s">
        <v>128</v>
      </c>
      <c r="G3" s="37" t="s">
        <v>129</v>
      </c>
      <c r="H3" s="37" t="s">
        <v>130</v>
      </c>
      <c r="I3" s="37" t="s">
        <v>131</v>
      </c>
      <c r="J3" s="38" t="s">
        <v>132</v>
      </c>
    </row>
    <row r="4" spans="1:10" x14ac:dyDescent="0.25">
      <c r="A4" s="39" t="s">
        <v>102</v>
      </c>
      <c r="B4" s="40" t="s">
        <v>133</v>
      </c>
      <c r="C4" s="73" t="s">
        <v>120</v>
      </c>
      <c r="D4" s="42" t="s">
        <v>103</v>
      </c>
      <c r="E4" s="43" t="s">
        <v>150</v>
      </c>
      <c r="F4" s="44">
        <v>1.02</v>
      </c>
      <c r="G4" s="43">
        <v>62.848499999999987</v>
      </c>
      <c r="H4" s="43">
        <v>2.15</v>
      </c>
      <c r="I4" s="43">
        <v>0.39</v>
      </c>
      <c r="J4" s="45">
        <v>13.55</v>
      </c>
    </row>
    <row r="5" spans="1:10" x14ac:dyDescent="0.25">
      <c r="A5" s="46"/>
      <c r="B5" s="47"/>
      <c r="C5" s="74" t="s">
        <v>151</v>
      </c>
      <c r="D5" s="48" t="s">
        <v>104</v>
      </c>
      <c r="E5" s="49">
        <v>180</v>
      </c>
      <c r="F5" s="50">
        <v>27.27</v>
      </c>
      <c r="G5" s="49">
        <v>253.47462120000003</v>
      </c>
      <c r="H5" s="49">
        <v>17.510000000000002</v>
      </c>
      <c r="I5" s="49">
        <v>19.079999999999998</v>
      </c>
      <c r="J5" s="51">
        <v>3.05</v>
      </c>
    </row>
    <row r="6" spans="1:10" x14ac:dyDescent="0.25">
      <c r="A6" s="46"/>
      <c r="B6" s="52" t="s">
        <v>134</v>
      </c>
      <c r="C6" s="74" t="s">
        <v>152</v>
      </c>
      <c r="D6" s="48" t="s">
        <v>105</v>
      </c>
      <c r="E6" s="49">
        <v>60</v>
      </c>
      <c r="F6" s="50">
        <v>5.32</v>
      </c>
      <c r="G6" s="49">
        <v>50.523311999999997</v>
      </c>
      <c r="H6" s="49">
        <v>1.82</v>
      </c>
      <c r="I6" s="49">
        <v>2.4700000000000002</v>
      </c>
      <c r="J6" s="51">
        <v>6.7</v>
      </c>
    </row>
    <row r="7" spans="1:10" x14ac:dyDescent="0.25">
      <c r="A7" s="46"/>
      <c r="B7" s="52" t="s">
        <v>135</v>
      </c>
      <c r="C7" s="74" t="s">
        <v>153</v>
      </c>
      <c r="D7" s="48" t="s">
        <v>106</v>
      </c>
      <c r="E7" s="49">
        <v>30</v>
      </c>
      <c r="F7" s="50">
        <v>3.9</v>
      </c>
      <c r="G7" s="49">
        <v>0.9982823999999999</v>
      </c>
      <c r="H7" s="49">
        <v>0.02</v>
      </c>
      <c r="I7" s="49">
        <v>0.01</v>
      </c>
      <c r="J7" s="51">
        <v>0.23</v>
      </c>
    </row>
    <row r="8" spans="1:10" x14ac:dyDescent="0.25">
      <c r="A8" s="46"/>
      <c r="B8" s="52" t="s">
        <v>136</v>
      </c>
      <c r="C8" s="74" t="s">
        <v>153</v>
      </c>
      <c r="D8" s="48" t="s">
        <v>107</v>
      </c>
      <c r="E8" s="49">
        <v>200</v>
      </c>
      <c r="F8" s="50">
        <v>4.57</v>
      </c>
      <c r="G8" s="49">
        <v>105.17703999999999</v>
      </c>
      <c r="H8" s="49">
        <v>0.02</v>
      </c>
      <c r="I8" s="49">
        <v>0</v>
      </c>
      <c r="J8" s="51">
        <v>26.47</v>
      </c>
    </row>
    <row r="9" spans="1:10" x14ac:dyDescent="0.25">
      <c r="A9" s="46"/>
      <c r="B9" s="47"/>
      <c r="C9" s="47"/>
      <c r="D9" s="48"/>
      <c r="E9" s="49"/>
      <c r="F9" s="50"/>
      <c r="G9" s="49"/>
      <c r="H9" s="49"/>
      <c r="I9" s="49"/>
      <c r="J9" s="51"/>
    </row>
    <row r="10" spans="1:10" ht="15.75" thickBot="1" x14ac:dyDescent="0.3">
      <c r="A10" s="53"/>
      <c r="B10" s="54"/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39" t="s">
        <v>137</v>
      </c>
      <c r="B11" s="59" t="s">
        <v>136</v>
      </c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 x14ac:dyDescent="0.3">
      <c r="A13" s="53"/>
      <c r="B13" s="54"/>
      <c r="C13" s="54"/>
      <c r="D13" s="55"/>
      <c r="E13" s="56"/>
      <c r="F13" s="57"/>
      <c r="G13" s="56"/>
      <c r="H13" s="56"/>
      <c r="I13" s="56"/>
      <c r="J13" s="58"/>
    </row>
    <row r="14" spans="1:10" x14ac:dyDescent="0.25">
      <c r="A14" s="46" t="s">
        <v>109</v>
      </c>
      <c r="B14" s="60" t="s">
        <v>138</v>
      </c>
      <c r="C14" s="75" t="s">
        <v>120</v>
      </c>
      <c r="D14" s="62" t="s">
        <v>110</v>
      </c>
      <c r="E14" s="63">
        <v>60</v>
      </c>
      <c r="F14" s="64">
        <v>3.04</v>
      </c>
      <c r="G14" s="63">
        <v>15.246840000000001</v>
      </c>
      <c r="H14" s="63">
        <v>0.65</v>
      </c>
      <c r="I14" s="63">
        <v>0.12</v>
      </c>
      <c r="J14" s="65">
        <v>3.06</v>
      </c>
    </row>
    <row r="15" spans="1:10" x14ac:dyDescent="0.25">
      <c r="A15" s="46"/>
      <c r="B15" s="52" t="s">
        <v>139</v>
      </c>
      <c r="C15" s="74" t="s">
        <v>153</v>
      </c>
      <c r="D15" s="48" t="s">
        <v>111</v>
      </c>
      <c r="E15" s="49">
        <v>200</v>
      </c>
      <c r="F15" s="50">
        <v>4.72</v>
      </c>
      <c r="G15" s="49">
        <v>72.824689076923107</v>
      </c>
      <c r="H15" s="49">
        <v>1.81</v>
      </c>
      <c r="I15" s="49">
        <v>3.96</v>
      </c>
      <c r="J15" s="51">
        <v>8.16</v>
      </c>
    </row>
    <row r="16" spans="1:10" x14ac:dyDescent="0.25">
      <c r="A16" s="46"/>
      <c r="B16" s="52" t="s">
        <v>140</v>
      </c>
      <c r="C16" s="74" t="s">
        <v>153</v>
      </c>
      <c r="D16" s="48" t="s">
        <v>112</v>
      </c>
      <c r="E16" s="49">
        <v>90</v>
      </c>
      <c r="F16" s="50">
        <v>26.15</v>
      </c>
      <c r="G16" s="49">
        <v>232.35148116000002</v>
      </c>
      <c r="H16" s="49">
        <v>12.13</v>
      </c>
      <c r="I16" s="49">
        <v>16.09</v>
      </c>
      <c r="J16" s="51">
        <v>9.86</v>
      </c>
    </row>
    <row r="17" spans="1:10" x14ac:dyDescent="0.25">
      <c r="A17" s="46"/>
      <c r="B17" s="52" t="s">
        <v>141</v>
      </c>
      <c r="C17" s="74" t="s">
        <v>153</v>
      </c>
      <c r="D17" s="48" t="s">
        <v>113</v>
      </c>
      <c r="E17" s="49">
        <v>150</v>
      </c>
      <c r="F17" s="50">
        <v>5.2</v>
      </c>
      <c r="G17" s="49">
        <v>458.64831375</v>
      </c>
      <c r="H17" s="49">
        <v>28.2</v>
      </c>
      <c r="I17" s="49">
        <v>5.3</v>
      </c>
      <c r="J17" s="51">
        <v>80.81</v>
      </c>
    </row>
    <row r="18" spans="1:10" x14ac:dyDescent="0.25">
      <c r="A18" s="46"/>
      <c r="B18" s="52" t="s">
        <v>142</v>
      </c>
      <c r="C18" s="74" t="s">
        <v>120</v>
      </c>
      <c r="D18" s="48" t="s">
        <v>103</v>
      </c>
      <c r="E18" s="49" t="s">
        <v>150</v>
      </c>
      <c r="F18" s="50">
        <v>1.02</v>
      </c>
      <c r="G18" s="49">
        <v>62.848499999999987</v>
      </c>
      <c r="H18" s="49">
        <v>2.15</v>
      </c>
      <c r="I18" s="49">
        <v>0.39</v>
      </c>
      <c r="J18" s="51">
        <v>13.55</v>
      </c>
    </row>
    <row r="19" spans="1:10" x14ac:dyDescent="0.25">
      <c r="A19" s="46"/>
      <c r="B19" s="52" t="s">
        <v>143</v>
      </c>
      <c r="C19" s="74" t="s">
        <v>154</v>
      </c>
      <c r="D19" s="48" t="s">
        <v>114</v>
      </c>
      <c r="E19" s="49">
        <v>200</v>
      </c>
      <c r="F19" s="50">
        <v>3.7</v>
      </c>
      <c r="G19" s="49">
        <v>74.31777000000001</v>
      </c>
      <c r="H19" s="49">
        <v>0.24</v>
      </c>
      <c r="I19" s="49">
        <v>0.1</v>
      </c>
      <c r="J19" s="51">
        <v>19.489999999999998</v>
      </c>
    </row>
    <row r="20" spans="1:10" x14ac:dyDescent="0.25">
      <c r="A20" s="46"/>
      <c r="B20" s="52" t="s">
        <v>144</v>
      </c>
      <c r="C20" s="74" t="s">
        <v>120</v>
      </c>
      <c r="D20" s="48" t="s">
        <v>115</v>
      </c>
      <c r="E20" s="49">
        <v>150</v>
      </c>
      <c r="F20" s="50">
        <v>11.94</v>
      </c>
      <c r="G20" s="49">
        <v>73.02000000000001</v>
      </c>
      <c r="H20" s="49">
        <v>0.6</v>
      </c>
      <c r="I20" s="49">
        <v>0.6</v>
      </c>
      <c r="J20" s="51">
        <v>17.399999999999999</v>
      </c>
    </row>
    <row r="21" spans="1:10" x14ac:dyDescent="0.25">
      <c r="A21" s="46"/>
      <c r="B21" s="66"/>
      <c r="C21" s="66"/>
      <c r="D21" s="67"/>
      <c r="E21" s="68"/>
      <c r="F21" s="69"/>
      <c r="G21" s="68"/>
      <c r="H21" s="68"/>
      <c r="I21" s="68"/>
      <c r="J21" s="70"/>
    </row>
    <row r="22" spans="1:10" ht="15.75" thickBot="1" x14ac:dyDescent="0.3">
      <c r="A22" s="53"/>
      <c r="B22" s="54"/>
      <c r="C22" s="54"/>
      <c r="D22" s="55"/>
      <c r="E22" s="56"/>
      <c r="F22" s="57"/>
      <c r="G22" s="56"/>
      <c r="H22" s="56"/>
      <c r="I22" s="56"/>
      <c r="J22" s="58"/>
    </row>
    <row r="23" spans="1:10" x14ac:dyDescent="0.25">
      <c r="A23" s="39" t="s">
        <v>145</v>
      </c>
      <c r="B23" s="59" t="s">
        <v>146</v>
      </c>
      <c r="C23" s="41"/>
      <c r="D23" s="42"/>
      <c r="E23" s="43"/>
      <c r="F23" s="44"/>
      <c r="G23" s="43"/>
      <c r="H23" s="43"/>
      <c r="I23" s="43"/>
      <c r="J23" s="45"/>
    </row>
    <row r="24" spans="1:10" x14ac:dyDescent="0.25">
      <c r="A24" s="46"/>
      <c r="B24" s="71" t="s">
        <v>142</v>
      </c>
      <c r="C24" s="47"/>
      <c r="D24" s="48"/>
      <c r="E24" s="49"/>
      <c r="F24" s="50"/>
      <c r="G24" s="49"/>
      <c r="H24" s="49"/>
      <c r="I24" s="49"/>
      <c r="J24" s="51"/>
    </row>
    <row r="25" spans="1:10" x14ac:dyDescent="0.25">
      <c r="A25" s="46"/>
      <c r="B25" s="66"/>
      <c r="C25" s="66"/>
      <c r="D25" s="67"/>
      <c r="E25" s="68"/>
      <c r="F25" s="69"/>
      <c r="G25" s="68"/>
      <c r="H25" s="68"/>
      <c r="I25" s="68"/>
      <c r="J25" s="70"/>
    </row>
    <row r="26" spans="1:10" ht="15.75" thickBot="1" x14ac:dyDescent="0.3">
      <c r="A26" s="53"/>
      <c r="B26" s="54"/>
      <c r="C26" s="54"/>
      <c r="D26" s="55"/>
      <c r="E26" s="56"/>
      <c r="F26" s="57"/>
      <c r="G26" s="56"/>
      <c r="H26" s="56"/>
      <c r="I26" s="56"/>
      <c r="J26" s="58"/>
    </row>
    <row r="27" spans="1:10" x14ac:dyDescent="0.25">
      <c r="A27" s="46" t="s">
        <v>147</v>
      </c>
      <c r="B27" s="40" t="s">
        <v>133</v>
      </c>
      <c r="C27" s="61"/>
      <c r="D27" s="62"/>
      <c r="E27" s="63"/>
      <c r="F27" s="64"/>
      <c r="G27" s="63"/>
      <c r="H27" s="63"/>
      <c r="I27" s="63"/>
      <c r="J27" s="65"/>
    </row>
    <row r="28" spans="1:10" x14ac:dyDescent="0.25">
      <c r="A28" s="46"/>
      <c r="B28" s="52" t="s">
        <v>141</v>
      </c>
      <c r="C28" s="47"/>
      <c r="D28" s="48"/>
      <c r="E28" s="49"/>
      <c r="F28" s="50"/>
      <c r="G28" s="49"/>
      <c r="H28" s="49"/>
      <c r="I28" s="49"/>
      <c r="J28" s="51"/>
    </row>
    <row r="29" spans="1:10" x14ac:dyDescent="0.25">
      <c r="A29" s="46"/>
      <c r="B29" s="52" t="s">
        <v>142</v>
      </c>
      <c r="C29" s="47"/>
      <c r="D29" s="48"/>
      <c r="E29" s="49"/>
      <c r="F29" s="50"/>
      <c r="G29" s="49"/>
      <c r="H29" s="49"/>
      <c r="I29" s="49"/>
      <c r="J29" s="51"/>
    </row>
    <row r="30" spans="1:10" x14ac:dyDescent="0.25">
      <c r="A30" s="46"/>
      <c r="B30" s="52" t="s">
        <v>135</v>
      </c>
      <c r="C30" s="47"/>
      <c r="D30" s="48"/>
      <c r="E30" s="49"/>
      <c r="F30" s="50"/>
      <c r="G30" s="49"/>
      <c r="H30" s="49"/>
      <c r="I30" s="49"/>
      <c r="J30" s="51"/>
    </row>
    <row r="31" spans="1:10" x14ac:dyDescent="0.25">
      <c r="A31" s="46"/>
      <c r="B31" s="66"/>
      <c r="C31" s="66"/>
      <c r="D31" s="67"/>
      <c r="E31" s="68"/>
      <c r="F31" s="69"/>
      <c r="G31" s="68"/>
      <c r="H31" s="68"/>
      <c r="I31" s="68"/>
      <c r="J31" s="70"/>
    </row>
    <row r="32" spans="1:10" ht="15.75" thickBot="1" x14ac:dyDescent="0.3">
      <c r="A32" s="53"/>
      <c r="B32" s="54"/>
      <c r="C32" s="54"/>
      <c r="D32" s="55"/>
      <c r="E32" s="56"/>
      <c r="F32" s="57"/>
      <c r="G32" s="56"/>
      <c r="H32" s="56"/>
      <c r="I32" s="56"/>
      <c r="J32" s="58"/>
    </row>
    <row r="33" spans="1:10" x14ac:dyDescent="0.25">
      <c r="A33" s="39" t="s">
        <v>148</v>
      </c>
      <c r="B33" s="59" t="s">
        <v>149</v>
      </c>
      <c r="C33" s="41"/>
      <c r="D33" s="42"/>
      <c r="E33" s="43"/>
      <c r="F33" s="44"/>
      <c r="G33" s="43"/>
      <c r="H33" s="43"/>
      <c r="I33" s="43"/>
      <c r="J33" s="45"/>
    </row>
    <row r="34" spans="1:10" x14ac:dyDescent="0.25">
      <c r="A34" s="46"/>
      <c r="B34" s="71" t="s">
        <v>146</v>
      </c>
      <c r="C34" s="61"/>
      <c r="D34" s="62"/>
      <c r="E34" s="63"/>
      <c r="F34" s="64"/>
      <c r="G34" s="63"/>
      <c r="H34" s="63"/>
      <c r="I34" s="63"/>
      <c r="J34" s="65"/>
    </row>
    <row r="35" spans="1:10" x14ac:dyDescent="0.25">
      <c r="A35" s="46"/>
      <c r="B35" s="71" t="s">
        <v>142</v>
      </c>
      <c r="C35" s="47"/>
      <c r="D35" s="48"/>
      <c r="E35" s="49"/>
      <c r="F35" s="50"/>
      <c r="G35" s="49"/>
      <c r="H35" s="49"/>
      <c r="I35" s="49"/>
      <c r="J35" s="51"/>
    </row>
    <row r="36" spans="1:10" x14ac:dyDescent="0.25">
      <c r="A36" s="46"/>
      <c r="B36" s="72" t="s">
        <v>136</v>
      </c>
      <c r="C36" s="66"/>
      <c r="D36" s="67"/>
      <c r="E36" s="68"/>
      <c r="F36" s="69"/>
      <c r="G36" s="68"/>
      <c r="H36" s="68"/>
      <c r="I36" s="68"/>
      <c r="J36" s="70"/>
    </row>
    <row r="37" spans="1:10" x14ac:dyDescent="0.25">
      <c r="A37" s="46"/>
      <c r="B37" s="66"/>
      <c r="C37" s="66"/>
      <c r="D37" s="67"/>
      <c r="E37" s="68"/>
      <c r="F37" s="69"/>
      <c r="G37" s="68"/>
      <c r="H37" s="68"/>
      <c r="I37" s="68"/>
      <c r="J37" s="70"/>
    </row>
    <row r="38" spans="1:10" ht="15.75" thickBot="1" x14ac:dyDescent="0.3">
      <c r="A38" s="53"/>
      <c r="B38" s="54"/>
      <c r="C38" s="54"/>
      <c r="D38" s="55"/>
      <c r="E38" s="56"/>
      <c r="F38" s="57"/>
      <c r="G38" s="56"/>
      <c r="H38" s="56"/>
      <c r="I38" s="56"/>
      <c r="J38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36796.32980324074</v>
      </c>
    </row>
    <row r="2" spans="1:2" x14ac:dyDescent="0.2">
      <c r="A2" t="s">
        <v>81</v>
      </c>
      <c r="B2" s="13">
        <v>45212.453576388885</v>
      </c>
    </row>
    <row r="3" spans="1:2" x14ac:dyDescent="0.2">
      <c r="A3" t="s">
        <v>82</v>
      </c>
      <c r="B3" t="s">
        <v>100</v>
      </c>
    </row>
    <row r="4" spans="1:2" x14ac:dyDescent="0.2">
      <c r="A4" t="s">
        <v>83</v>
      </c>
      <c r="B4" t="s">
        <v>101</v>
      </c>
    </row>
    <row r="5" spans="1:2" x14ac:dyDescent="0.2">
      <c r="B5">
        <v>1</v>
      </c>
    </row>
    <row r="6" spans="1:2" x14ac:dyDescent="0.2">
      <c r="B6" s="32" t="s">
        <v>118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27.09.2000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Савина</cp:lastModifiedBy>
  <cp:lastPrinted>2019-07-09T04:45:56Z</cp:lastPrinted>
  <dcterms:created xsi:type="dcterms:W3CDTF">2002-09-22T07:35:02Z</dcterms:created>
  <dcterms:modified xsi:type="dcterms:W3CDTF">2023-10-13T09:07:51Z</dcterms:modified>
</cp:coreProperties>
</file>