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corp.gorodcafe.com\DFS\RDS_RFolder\tehnolog_vld\Desktop\школы все\"/>
    </mc:Choice>
  </mc:AlternateContent>
  <bookViews>
    <workbookView xWindow="240" yWindow="135" windowWidth="11355" windowHeight="6150"/>
  </bookViews>
  <sheets>
    <sheet name="25.09.2000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'25.09.2000'!$A$3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O29" i="1" l="1"/>
  <c r="CL29" i="1"/>
  <c r="CI29" i="1"/>
  <c r="A25" i="1"/>
  <c r="C25" i="1"/>
  <c r="A24" i="1"/>
  <c r="C24" i="1"/>
  <c r="A23" i="1"/>
  <c r="C23" i="1"/>
  <c r="A22" i="1"/>
  <c r="C22" i="1"/>
  <c r="A21" i="1"/>
  <c r="C21" i="1"/>
  <c r="A20" i="1"/>
  <c r="C20" i="1"/>
  <c r="A19" i="1"/>
  <c r="C19" i="1"/>
  <c r="A18" i="1"/>
  <c r="C18" i="1"/>
  <c r="A15" i="1"/>
  <c r="C15" i="1"/>
  <c r="A14" i="1"/>
  <c r="C14" i="1"/>
  <c r="A13" i="1"/>
  <c r="C13" i="1"/>
  <c r="A12" i="1"/>
  <c r="C12" i="1"/>
  <c r="A11" i="1"/>
  <c r="C11" i="1"/>
  <c r="B3" i="1"/>
  <c r="A6" i="1"/>
  <c r="CD1" i="1"/>
</calcChain>
</file>

<file path=xl/sharedStrings.xml><?xml version="1.0" encoding="utf-8"?>
<sst xmlns="http://schemas.openxmlformats.org/spreadsheetml/2006/main" count="193" uniqueCount="157">
  <si>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</si>
  <si>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</si>
  <si>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</si>
  <si>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</si>
  <si>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</si>
  <si>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</si>
  <si>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</si>
  <si>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</si>
  <si>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</si>
  <si>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</si>
  <si>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</si>
  <si>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</si>
  <si>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</si>
  <si>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</si>
  <si>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</si>
  <si>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</si>
  <si>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</si>
  <si>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</si>
  <si>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</si>
  <si>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</si>
  <si>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</si>
  <si>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</si>
  <si>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</si>
  <si>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</si>
  <si>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</si>
  <si>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</si>
  <si>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</si>
  <si>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</si>
  <si>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</si>
  <si>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</si>
  <si>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</si>
  <si>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</si>
  <si>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</si>
  <si>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</si>
  <si>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</si>
  <si>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</si>
  <si>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</si>
  <si>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</si>
  <si>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</si>
  <si>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</si>
  <si>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</si>
  <si>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</si>
  <si>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</si>
  <si>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</si>
  <si>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</si>
  <si>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</si>
  <si>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</si>
  <si>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</si>
  <si>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</si>
  <si>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</si>
  <si>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</si>
  <si>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</si>
  <si>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</si>
  <si>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</si>
  <si>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</si>
  <si>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</si>
  <si>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</si>
  <si>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</si>
  <si>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</si>
  <si>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</si>
  <si>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</si>
  <si>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</si>
  <si>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</si>
  <si>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</si>
  <si>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</si>
  <si>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</si>
  <si>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</si>
  <si>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</si>
  <si>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</si>
  <si>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</si>
  <si>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</si>
  <si>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</si>
  <si>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</si>
  <si>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</si>
  <si>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</si>
  <si>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</si>
  <si>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</si>
  <si>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</si>
  <si>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</si>
  <si>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</si>
  <si>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</si>
  <si>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</si>
  <si>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</si>
  <si>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</si>
  <si>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</si>
  <si>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</si>
  <si>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</si>
  <si>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</si>
  <si>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</si>
  <si>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</si>
  <si>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</si>
  <si>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</si>
  <si>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</si>
  <si>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</si>
  <si>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</si>
  <si>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</si>
  <si>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</si>
  <si>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</si>
  <si>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</si>
  <si>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</si>
  <si>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</t>
  </si>
  <si>
    <t>СанПиН 2.4.4.3155-13 :: 11 лет и старше</t>
  </si>
  <si>
    <t>Завтрак</t>
  </si>
  <si>
    <t>Хлеб пшеничный</t>
  </si>
  <si>
    <t>Кисель из концентрата  Владимир</t>
  </si>
  <si>
    <t>Плов из птицы Влад</t>
  </si>
  <si>
    <t>Икра кабачковая</t>
  </si>
  <si>
    <t>Хлеб ржаной</t>
  </si>
  <si>
    <t>Итого за 'Завтрак'</t>
  </si>
  <si>
    <t>Обед</t>
  </si>
  <si>
    <t>Помидор</t>
  </si>
  <si>
    <t>Суп картофельный с макаронными изделиями</t>
  </si>
  <si>
    <t>Гуляш из кур Владимир</t>
  </si>
  <si>
    <t>Напиток из шиповника (вариант 2)</t>
  </si>
  <si>
    <t>Каша гречневая рассыпчатая</t>
  </si>
  <si>
    <t>Мясо кур отварное (порц., без кости)</t>
  </si>
  <si>
    <t>Итого за 'Обед'</t>
  </si>
  <si>
    <t>Итого за день</t>
  </si>
  <si>
    <t>25.09.2000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</si>
  <si>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</si>
  <si>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</si>
  <si>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</si>
  <si>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</si>
  <si>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</si>
  <si>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</si>
  <si>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</si>
  <si>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</si>
  <si>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</si>
  <si>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</si>
  <si>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</si>
  <si>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</si>
  <si>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</si>
  <si>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</si>
  <si>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</si>
  <si>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</si>
  <si>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</si>
  <si>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</si>
  <si>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</si>
  <si>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</si>
  <si>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</si>
  <si>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</si>
  <si>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</si>
  <si>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</si>
  <si>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</si>
  <si>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</si>
  <si>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</si>
  <si>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</si>
  <si>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</si>
  <si>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</si>
  <si>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</si>
  <si>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</si>
  <si>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32,5</t>
  </si>
  <si>
    <t>18/2</t>
  </si>
  <si>
    <t>37/10</t>
  </si>
  <si>
    <t>39/3</t>
  </si>
  <si>
    <t>1/9</t>
  </si>
  <si>
    <t>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</si>
</sst>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1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1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1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1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5" fillId="2" borderId="7" xfId="1" quotePrefix="1" applyFill="1" applyBorder="1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29"/>
  <sheetViews>
    <sheetView tabSelected="1" topLeftCell="A24" zoomScaleNormal="100" workbookViewId="0">
      <selection activeCell="A28" sqref="A28:CC32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</row>
    <row r="3" spans="1:95" s="5" customFormat="1" hidden="1" x14ac:dyDescent="0.25">
      <c r="A3" s="6"/>
      <c r="B3" s="6" t="str">
        <f>"25 сентября 2000 г."</f>
        <v>25 сентября 2000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79" t="str">
        <f>IF(Dop!B3&lt;&gt;"",Dop!B3,"")</f>
        <v>Школы</v>
      </c>
      <c r="B6" s="79"/>
      <c r="C6" s="7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82" t="s">
        <v>156</v>
      </c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80" t="s">
        <v>84</v>
      </c>
      <c r="B8" s="77" t="s">
        <v>85</v>
      </c>
      <c r="C8" s="77" t="s">
        <v>78</v>
      </c>
      <c r="D8" s="77" t="s">
        <v>1</v>
      </c>
      <c r="E8" s="77"/>
      <c r="F8" s="77" t="s">
        <v>6</v>
      </c>
      <c r="G8" s="77"/>
      <c r="H8" s="77" t="s">
        <v>79</v>
      </c>
      <c r="I8" s="77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77" t="s">
        <v>75</v>
      </c>
      <c r="X8" s="77"/>
      <c r="Y8" s="77"/>
      <c r="Z8" s="77"/>
      <c r="AA8" s="16" t="s">
        <v>74</v>
      </c>
      <c r="AB8" s="16"/>
      <c r="AC8" s="16"/>
      <c r="AD8" s="16"/>
      <c r="AE8" s="16"/>
      <c r="AF8" s="16"/>
      <c r="AG8" s="16"/>
      <c r="AH8" s="16"/>
      <c r="AI8" s="77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77" t="s">
        <v>87</v>
      </c>
      <c r="CD8" s="77" t="s">
        <v>88</v>
      </c>
      <c r="CE8" s="77"/>
      <c r="CF8" s="77"/>
      <c r="CG8" s="77" t="s">
        <v>89</v>
      </c>
      <c r="CH8" s="77" t="s">
        <v>90</v>
      </c>
      <c r="CI8" s="77" t="s">
        <v>91</v>
      </c>
      <c r="CJ8" s="77" t="s">
        <v>92</v>
      </c>
      <c r="CK8" s="77" t="s">
        <v>93</v>
      </c>
      <c r="CL8" s="77" t="s">
        <v>94</v>
      </c>
      <c r="CM8" s="77" t="s">
        <v>95</v>
      </c>
      <c r="CN8" s="77" t="s">
        <v>96</v>
      </c>
      <c r="CO8" s="77" t="s">
        <v>97</v>
      </c>
      <c r="CP8" s="77" t="s">
        <v>98</v>
      </c>
      <c r="CQ8" s="77" t="s">
        <v>99</v>
      </c>
    </row>
    <row r="9" spans="1:95" ht="15.75" customHeight="1" x14ac:dyDescent="0.25">
      <c r="A9" s="81"/>
      <c r="B9" s="77"/>
      <c r="C9" s="77"/>
      <c r="D9" s="11" t="s">
        <v>0</v>
      </c>
      <c r="E9" s="11" t="s">
        <v>2</v>
      </c>
      <c r="F9" s="11" t="s">
        <v>0</v>
      </c>
      <c r="G9" s="11" t="s">
        <v>3</v>
      </c>
      <c r="H9" s="77"/>
      <c r="I9" s="7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7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</row>
    <row r="10" spans="1:95" x14ac:dyDescent="0.25">
      <c r="B10" s="18" t="s">
        <v>102</v>
      </c>
      <c r="CD10" s="15"/>
    </row>
    <row r="11" spans="1:95" s="26" customFormat="1" x14ac:dyDescent="0.25">
      <c r="A11" s="23" t="str">
        <f>"-"</f>
        <v>-</v>
      </c>
      <c r="B11" s="24" t="s">
        <v>103</v>
      </c>
      <c r="C11" s="25" t="str">
        <f>"20"</f>
        <v>20</v>
      </c>
      <c r="D11" s="25">
        <v>1.32</v>
      </c>
      <c r="E11" s="25">
        <v>0</v>
      </c>
      <c r="F11" s="25">
        <v>0.13</v>
      </c>
      <c r="G11" s="25">
        <v>0.13</v>
      </c>
      <c r="H11" s="25">
        <v>9.3800000000000008</v>
      </c>
      <c r="I11" s="25">
        <v>44.780199999999994</v>
      </c>
      <c r="J11" s="25">
        <v>0</v>
      </c>
      <c r="K11" s="25">
        <v>0</v>
      </c>
      <c r="L11" s="25">
        <v>0</v>
      </c>
      <c r="M11" s="25">
        <v>0</v>
      </c>
      <c r="N11" s="25">
        <v>0.22</v>
      </c>
      <c r="O11" s="25">
        <v>9.1199999999999992</v>
      </c>
      <c r="P11" s="25">
        <v>0.04</v>
      </c>
      <c r="Q11" s="25">
        <v>0</v>
      </c>
      <c r="R11" s="25">
        <v>0</v>
      </c>
      <c r="S11" s="25">
        <v>0</v>
      </c>
      <c r="T11" s="25">
        <v>0.36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6">
        <v>0</v>
      </c>
      <c r="AK11" s="26">
        <v>63.86</v>
      </c>
      <c r="AL11" s="26">
        <v>66.47</v>
      </c>
      <c r="AM11" s="26">
        <v>101.79</v>
      </c>
      <c r="AN11" s="26">
        <v>33.76</v>
      </c>
      <c r="AO11" s="26">
        <v>20.010000000000002</v>
      </c>
      <c r="AP11" s="26">
        <v>40.020000000000003</v>
      </c>
      <c r="AQ11" s="26">
        <v>15.14</v>
      </c>
      <c r="AR11" s="26">
        <v>72.38</v>
      </c>
      <c r="AS11" s="26">
        <v>44.89</v>
      </c>
      <c r="AT11" s="26">
        <v>62.64</v>
      </c>
      <c r="AU11" s="26">
        <v>51.68</v>
      </c>
      <c r="AV11" s="26">
        <v>27.14</v>
      </c>
      <c r="AW11" s="26">
        <v>48.02</v>
      </c>
      <c r="AX11" s="26">
        <v>401.59</v>
      </c>
      <c r="AY11" s="26">
        <v>0</v>
      </c>
      <c r="AZ11" s="26">
        <v>130.85</v>
      </c>
      <c r="BA11" s="26">
        <v>56.9</v>
      </c>
      <c r="BB11" s="26">
        <v>37.76</v>
      </c>
      <c r="BC11" s="26">
        <v>29.93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0.02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0.01</v>
      </c>
      <c r="BT11" s="26">
        <v>0</v>
      </c>
      <c r="BU11" s="26">
        <v>0</v>
      </c>
      <c r="BV11" s="26">
        <v>0.06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7.82</v>
      </c>
      <c r="CC11" s="27"/>
      <c r="CD11" s="27"/>
      <c r="CE11" s="26">
        <v>0</v>
      </c>
      <c r="CG11" s="26">
        <v>0</v>
      </c>
      <c r="CH11" s="26">
        <v>0</v>
      </c>
      <c r="CI11" s="26">
        <v>0</v>
      </c>
      <c r="CJ11" s="26">
        <v>380</v>
      </c>
      <c r="CK11" s="26">
        <v>146.4</v>
      </c>
      <c r="CL11" s="26">
        <v>263.2</v>
      </c>
      <c r="CM11" s="26">
        <v>3.04</v>
      </c>
      <c r="CN11" s="26">
        <v>3.04</v>
      </c>
      <c r="CO11" s="26">
        <v>3.04</v>
      </c>
      <c r="CP11" s="26">
        <v>0</v>
      </c>
      <c r="CQ11" s="26">
        <v>0</v>
      </c>
    </row>
    <row r="12" spans="1:95" s="26" customFormat="1" ht="47.25" x14ac:dyDescent="0.25">
      <c r="A12" s="23" t="str">
        <f>""</f>
        <v/>
      </c>
      <c r="B12" s="24" t="s">
        <v>104</v>
      </c>
      <c r="C12" s="25" t="str">
        <f>"200"</f>
        <v>200</v>
      </c>
      <c r="D12" s="25">
        <v>0.02</v>
      </c>
      <c r="E12" s="25">
        <v>0</v>
      </c>
      <c r="F12" s="25">
        <v>0</v>
      </c>
      <c r="G12" s="25">
        <v>0</v>
      </c>
      <c r="H12" s="25">
        <v>26.47</v>
      </c>
      <c r="I12" s="25">
        <v>105.17703999999999</v>
      </c>
      <c r="J12" s="25">
        <v>0</v>
      </c>
      <c r="K12" s="25">
        <v>0</v>
      </c>
      <c r="L12" s="25">
        <v>0</v>
      </c>
      <c r="M12" s="25">
        <v>0</v>
      </c>
      <c r="N12" s="25">
        <v>9.2799999999999994</v>
      </c>
      <c r="O12" s="25">
        <v>16.88</v>
      </c>
      <c r="P12" s="25">
        <v>0.31</v>
      </c>
      <c r="Q12" s="25">
        <v>0</v>
      </c>
      <c r="R12" s="25">
        <v>0</v>
      </c>
      <c r="S12" s="25">
        <v>0</v>
      </c>
      <c r="T12" s="25">
        <v>0.08</v>
      </c>
      <c r="U12" s="25">
        <v>1.54</v>
      </c>
      <c r="V12" s="25">
        <v>3.43</v>
      </c>
      <c r="W12" s="25">
        <v>8.7100000000000009</v>
      </c>
      <c r="X12" s="25">
        <v>0</v>
      </c>
      <c r="Y12" s="25">
        <v>16.079999999999998</v>
      </c>
      <c r="Z12" s="25">
        <v>0.03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194.81</v>
      </c>
      <c r="CC12" s="27"/>
      <c r="CD12" s="27"/>
      <c r="CE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10</v>
      </c>
      <c r="CQ12" s="26">
        <v>0</v>
      </c>
    </row>
    <row r="13" spans="1:95" s="26" customFormat="1" ht="31.5" x14ac:dyDescent="0.25">
      <c r="A13" s="23" t="str">
        <f>""</f>
        <v/>
      </c>
      <c r="B13" s="24" t="s">
        <v>105</v>
      </c>
      <c r="C13" s="25" t="str">
        <f>"240"</f>
        <v>240</v>
      </c>
      <c r="D13" s="25">
        <v>17.18</v>
      </c>
      <c r="E13" s="25">
        <v>13.65</v>
      </c>
      <c r="F13" s="25">
        <v>22.51</v>
      </c>
      <c r="G13" s="25">
        <v>11.78</v>
      </c>
      <c r="H13" s="25">
        <v>42.72</v>
      </c>
      <c r="I13" s="25">
        <v>441.68219520000002</v>
      </c>
      <c r="J13" s="25">
        <v>4.87</v>
      </c>
      <c r="K13" s="25">
        <v>7.28</v>
      </c>
      <c r="L13" s="25">
        <v>0</v>
      </c>
      <c r="M13" s="25">
        <v>0</v>
      </c>
      <c r="N13" s="25">
        <v>3.27</v>
      </c>
      <c r="O13" s="25">
        <v>37.26</v>
      </c>
      <c r="P13" s="25">
        <v>2.19</v>
      </c>
      <c r="Q13" s="25">
        <v>0</v>
      </c>
      <c r="R13" s="25">
        <v>0</v>
      </c>
      <c r="S13" s="25">
        <v>0.25</v>
      </c>
      <c r="T13" s="25">
        <v>1.45</v>
      </c>
      <c r="U13" s="25">
        <v>63.56</v>
      </c>
      <c r="V13" s="25">
        <v>278.7</v>
      </c>
      <c r="W13" s="25">
        <v>22.01</v>
      </c>
      <c r="X13" s="25">
        <v>45.18</v>
      </c>
      <c r="Y13" s="25">
        <v>197.45</v>
      </c>
      <c r="Z13" s="25">
        <v>1.85</v>
      </c>
      <c r="AA13" s="25">
        <v>31.5</v>
      </c>
      <c r="AB13" s="25">
        <v>1350</v>
      </c>
      <c r="AC13" s="25">
        <v>334</v>
      </c>
      <c r="AD13" s="25">
        <v>5.68</v>
      </c>
      <c r="AE13" s="25">
        <v>0.09</v>
      </c>
      <c r="AF13" s="25">
        <v>0.13</v>
      </c>
      <c r="AG13" s="25">
        <v>5.58</v>
      </c>
      <c r="AH13" s="25">
        <v>11.63</v>
      </c>
      <c r="AI13" s="25">
        <v>2.68</v>
      </c>
      <c r="AJ13" s="26">
        <v>0</v>
      </c>
      <c r="AK13" s="26">
        <v>948.18</v>
      </c>
      <c r="AL13" s="26">
        <v>965.41</v>
      </c>
      <c r="AM13" s="26">
        <v>1473.77</v>
      </c>
      <c r="AN13" s="26">
        <v>1533.82</v>
      </c>
      <c r="AO13" s="26">
        <v>433.58</v>
      </c>
      <c r="AP13" s="26">
        <v>790.07</v>
      </c>
      <c r="AQ13" s="26">
        <v>53.6</v>
      </c>
      <c r="AR13" s="26">
        <v>855.56</v>
      </c>
      <c r="AS13" s="26">
        <v>211.07</v>
      </c>
      <c r="AT13" s="26">
        <v>273.41000000000003</v>
      </c>
      <c r="AU13" s="26">
        <v>300.51</v>
      </c>
      <c r="AV13" s="26">
        <v>441.58</v>
      </c>
      <c r="AW13" s="26">
        <v>171.94</v>
      </c>
      <c r="AX13" s="26">
        <v>659.97</v>
      </c>
      <c r="AY13" s="26">
        <v>0</v>
      </c>
      <c r="AZ13" s="26">
        <v>177.33</v>
      </c>
      <c r="BA13" s="26">
        <v>177.69</v>
      </c>
      <c r="BB13" s="26">
        <v>606.73</v>
      </c>
      <c r="BC13" s="26">
        <v>231.48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0.01</v>
      </c>
      <c r="BJ13" s="26">
        <v>0</v>
      </c>
      <c r="BK13" s="26">
        <v>0.7</v>
      </c>
      <c r="BL13" s="26">
        <v>0</v>
      </c>
      <c r="BM13" s="26">
        <v>0.42</v>
      </c>
      <c r="BN13" s="26">
        <v>0.03</v>
      </c>
      <c r="BO13" s="26">
        <v>7.0000000000000007E-2</v>
      </c>
      <c r="BP13" s="26">
        <v>0</v>
      </c>
      <c r="BQ13" s="26">
        <v>0</v>
      </c>
      <c r="BR13" s="26">
        <v>0</v>
      </c>
      <c r="BS13" s="26">
        <v>2.5</v>
      </c>
      <c r="BT13" s="26">
        <v>0</v>
      </c>
      <c r="BU13" s="26">
        <v>0</v>
      </c>
      <c r="BV13" s="26">
        <v>6.72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81.3</v>
      </c>
      <c r="CC13" s="27"/>
      <c r="CD13" s="27"/>
      <c r="CE13" s="26">
        <v>256.5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x14ac:dyDescent="0.25">
      <c r="A14" s="23" t="str">
        <f>"-"</f>
        <v>-</v>
      </c>
      <c r="B14" s="24" t="s">
        <v>106</v>
      </c>
      <c r="C14" s="25" t="str">
        <f>"60"</f>
        <v>60</v>
      </c>
      <c r="D14" s="25">
        <v>0.71</v>
      </c>
      <c r="E14" s="25">
        <v>0</v>
      </c>
      <c r="F14" s="25">
        <v>2.76</v>
      </c>
      <c r="G14" s="25">
        <v>0</v>
      </c>
      <c r="H14" s="25">
        <v>5.88</v>
      </c>
      <c r="I14" s="25">
        <v>48.221879999999999</v>
      </c>
      <c r="J14" s="25">
        <v>0</v>
      </c>
      <c r="K14" s="25">
        <v>0</v>
      </c>
      <c r="L14" s="25">
        <v>0</v>
      </c>
      <c r="M14" s="25">
        <v>0</v>
      </c>
      <c r="N14" s="25">
        <v>4.53</v>
      </c>
      <c r="O14" s="25">
        <v>0.28999999999999998</v>
      </c>
      <c r="P14" s="25">
        <v>1.06</v>
      </c>
      <c r="Q14" s="25">
        <v>0</v>
      </c>
      <c r="R14" s="25">
        <v>0</v>
      </c>
      <c r="S14" s="25">
        <v>0</v>
      </c>
      <c r="T14" s="25">
        <v>0.71</v>
      </c>
      <c r="U14" s="25">
        <v>89.96</v>
      </c>
      <c r="V14" s="25">
        <v>206.98</v>
      </c>
      <c r="W14" s="25">
        <v>18.82</v>
      </c>
      <c r="X14" s="25">
        <v>7.64</v>
      </c>
      <c r="Y14" s="25">
        <v>17.64</v>
      </c>
      <c r="Z14" s="25">
        <v>0.47</v>
      </c>
      <c r="AA14" s="25">
        <v>8.23</v>
      </c>
      <c r="AB14" s="25">
        <v>99.96</v>
      </c>
      <c r="AC14" s="25">
        <v>79.8</v>
      </c>
      <c r="AD14" s="25">
        <v>0.42</v>
      </c>
      <c r="AE14" s="25">
        <v>0.02</v>
      </c>
      <c r="AF14" s="25">
        <v>0.02</v>
      </c>
      <c r="AG14" s="25">
        <v>0.41</v>
      </c>
      <c r="AH14" s="25">
        <v>0.42</v>
      </c>
      <c r="AI14" s="25">
        <v>5.64</v>
      </c>
      <c r="AJ14" s="26">
        <v>0</v>
      </c>
      <c r="AK14" s="26">
        <v>14.11</v>
      </c>
      <c r="AL14" s="26">
        <v>15.29</v>
      </c>
      <c r="AM14" s="26">
        <v>21.17</v>
      </c>
      <c r="AN14" s="26">
        <v>23.52</v>
      </c>
      <c r="AO14" s="26">
        <v>4.12</v>
      </c>
      <c r="AP14" s="26">
        <v>17.05</v>
      </c>
      <c r="AQ14" s="26">
        <v>4.7</v>
      </c>
      <c r="AR14" s="26">
        <v>14.7</v>
      </c>
      <c r="AS14" s="26">
        <v>15.88</v>
      </c>
      <c r="AT14" s="26">
        <v>13.52</v>
      </c>
      <c r="AU14" s="26">
        <v>81.14</v>
      </c>
      <c r="AV14" s="26">
        <v>9.41</v>
      </c>
      <c r="AW14" s="26">
        <v>11.76</v>
      </c>
      <c r="AX14" s="26">
        <v>302.23</v>
      </c>
      <c r="AY14" s="26">
        <v>0</v>
      </c>
      <c r="AZ14" s="26">
        <v>11.17</v>
      </c>
      <c r="BA14" s="26">
        <v>15.29</v>
      </c>
      <c r="BB14" s="26">
        <v>14.7</v>
      </c>
      <c r="BC14" s="26">
        <v>2.94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49.92</v>
      </c>
      <c r="CC14" s="27"/>
      <c r="CD14" s="27"/>
      <c r="CE14" s="26">
        <v>24.89</v>
      </c>
      <c r="CG14" s="26">
        <v>1.8</v>
      </c>
      <c r="CH14" s="26">
        <v>1.8</v>
      </c>
      <c r="CI14" s="26">
        <v>1.8</v>
      </c>
      <c r="CJ14" s="26">
        <v>765</v>
      </c>
      <c r="CK14" s="26">
        <v>180</v>
      </c>
      <c r="CL14" s="26">
        <v>472.5</v>
      </c>
      <c r="CM14" s="26">
        <v>0.54</v>
      </c>
      <c r="CN14" s="26">
        <v>0.18</v>
      </c>
      <c r="CO14" s="26">
        <v>0.36</v>
      </c>
      <c r="CP14" s="26">
        <v>0</v>
      </c>
      <c r="CQ14" s="26">
        <v>0</v>
      </c>
    </row>
    <row r="15" spans="1:95" s="17" customFormat="1" x14ac:dyDescent="0.25">
      <c r="A15" s="19" t="str">
        <f>"-"</f>
        <v>-</v>
      </c>
      <c r="B15" s="20" t="s">
        <v>107</v>
      </c>
      <c r="C15" s="21" t="str">
        <f>"32,5"</f>
        <v>32,5</v>
      </c>
      <c r="D15" s="21">
        <v>2.15</v>
      </c>
      <c r="E15" s="21">
        <v>0</v>
      </c>
      <c r="F15" s="21">
        <v>0.39</v>
      </c>
      <c r="G15" s="21">
        <v>0.39</v>
      </c>
      <c r="H15" s="21">
        <v>13.55</v>
      </c>
      <c r="I15" s="21">
        <v>62.848499999999987</v>
      </c>
      <c r="J15" s="21">
        <v>7.0000000000000007E-2</v>
      </c>
      <c r="K15" s="21">
        <v>0</v>
      </c>
      <c r="L15" s="21">
        <v>0</v>
      </c>
      <c r="M15" s="21">
        <v>0</v>
      </c>
      <c r="N15" s="21">
        <v>0.39</v>
      </c>
      <c r="O15" s="21">
        <v>10.47</v>
      </c>
      <c r="P15" s="21">
        <v>2.7</v>
      </c>
      <c r="Q15" s="21">
        <v>0</v>
      </c>
      <c r="R15" s="21">
        <v>0</v>
      </c>
      <c r="S15" s="21">
        <v>0.33</v>
      </c>
      <c r="T15" s="21">
        <v>0.81</v>
      </c>
      <c r="U15" s="21">
        <v>198.25</v>
      </c>
      <c r="V15" s="21">
        <v>79.63</v>
      </c>
      <c r="W15" s="21">
        <v>11.38</v>
      </c>
      <c r="X15" s="21">
        <v>15.28</v>
      </c>
      <c r="Y15" s="21">
        <v>51.35</v>
      </c>
      <c r="Z15" s="21">
        <v>1.27</v>
      </c>
      <c r="AA15" s="21">
        <v>0</v>
      </c>
      <c r="AB15" s="21">
        <v>1.63</v>
      </c>
      <c r="AC15" s="21">
        <v>0.33</v>
      </c>
      <c r="AD15" s="21">
        <v>0.46</v>
      </c>
      <c r="AE15" s="21">
        <v>0.06</v>
      </c>
      <c r="AF15" s="21">
        <v>0.03</v>
      </c>
      <c r="AG15" s="21">
        <v>0.23</v>
      </c>
      <c r="AH15" s="21">
        <v>0.65</v>
      </c>
      <c r="AI15" s="21">
        <v>0</v>
      </c>
      <c r="AJ15" s="17">
        <v>0</v>
      </c>
      <c r="AK15" s="17">
        <v>104.65</v>
      </c>
      <c r="AL15" s="17">
        <v>80.599999999999994</v>
      </c>
      <c r="AM15" s="17">
        <v>138.78</v>
      </c>
      <c r="AN15" s="17">
        <v>72.48</v>
      </c>
      <c r="AO15" s="17">
        <v>30.23</v>
      </c>
      <c r="AP15" s="17">
        <v>64.349999999999994</v>
      </c>
      <c r="AQ15" s="17">
        <v>26</v>
      </c>
      <c r="AR15" s="17">
        <v>120.58</v>
      </c>
      <c r="AS15" s="17">
        <v>96.53</v>
      </c>
      <c r="AT15" s="17">
        <v>94.58</v>
      </c>
      <c r="AU15" s="17">
        <v>150.80000000000001</v>
      </c>
      <c r="AV15" s="17">
        <v>40.299999999999997</v>
      </c>
      <c r="AW15" s="17">
        <v>100.75</v>
      </c>
      <c r="AX15" s="17">
        <v>506.68</v>
      </c>
      <c r="AY15" s="17">
        <v>0</v>
      </c>
      <c r="AZ15" s="17">
        <v>170.95</v>
      </c>
      <c r="BA15" s="17">
        <v>94.58</v>
      </c>
      <c r="BB15" s="17">
        <v>58.5</v>
      </c>
      <c r="BC15" s="17">
        <v>42.25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0.05</v>
      </c>
      <c r="BL15" s="17">
        <v>0</v>
      </c>
      <c r="BM15" s="17">
        <v>0</v>
      </c>
      <c r="BN15" s="17">
        <v>0.01</v>
      </c>
      <c r="BO15" s="17">
        <v>0</v>
      </c>
      <c r="BP15" s="17">
        <v>0</v>
      </c>
      <c r="BQ15" s="17">
        <v>0</v>
      </c>
      <c r="BR15" s="17">
        <v>0</v>
      </c>
      <c r="BS15" s="17">
        <v>0.04</v>
      </c>
      <c r="BT15" s="17">
        <v>0</v>
      </c>
      <c r="BU15" s="17">
        <v>0</v>
      </c>
      <c r="BV15" s="17">
        <v>0.16</v>
      </c>
      <c r="BW15" s="17">
        <v>0.03</v>
      </c>
      <c r="BX15" s="17">
        <v>0</v>
      </c>
      <c r="BY15" s="17">
        <v>0</v>
      </c>
      <c r="BZ15" s="17">
        <v>0</v>
      </c>
      <c r="CA15" s="17">
        <v>0</v>
      </c>
      <c r="CB15" s="17">
        <v>15.28</v>
      </c>
      <c r="CC15" s="22"/>
      <c r="CD15" s="22"/>
      <c r="CE15" s="17">
        <v>0.27</v>
      </c>
      <c r="CG15" s="17">
        <v>3.25</v>
      </c>
      <c r="CH15" s="17">
        <v>3.25</v>
      </c>
      <c r="CI15" s="17">
        <v>3.25</v>
      </c>
      <c r="CJ15" s="17">
        <v>617.5</v>
      </c>
      <c r="CK15" s="17">
        <v>237.9</v>
      </c>
      <c r="CL15" s="17">
        <v>427.7</v>
      </c>
      <c r="CM15" s="17">
        <v>6.18</v>
      </c>
      <c r="CN15" s="17">
        <v>5.14</v>
      </c>
      <c r="CO15" s="17">
        <v>5.66</v>
      </c>
      <c r="CP15" s="17">
        <v>0</v>
      </c>
      <c r="CQ15" s="17">
        <v>0</v>
      </c>
    </row>
    <row r="16" spans="1:95" s="31" customFormat="1" ht="31.5" x14ac:dyDescent="0.25">
      <c r="A16" s="28"/>
      <c r="B16" s="29" t="s">
        <v>108</v>
      </c>
      <c r="C16" s="30"/>
      <c r="D16" s="30">
        <v>21.38</v>
      </c>
      <c r="E16" s="30">
        <v>13.65</v>
      </c>
      <c r="F16" s="30">
        <v>25.8</v>
      </c>
      <c r="G16" s="30">
        <v>12.31</v>
      </c>
      <c r="H16" s="30">
        <v>98</v>
      </c>
      <c r="I16" s="30">
        <v>702.71</v>
      </c>
      <c r="J16" s="30">
        <v>4.93</v>
      </c>
      <c r="K16" s="30">
        <v>7.28</v>
      </c>
      <c r="L16" s="30">
        <v>0</v>
      </c>
      <c r="M16" s="30">
        <v>0</v>
      </c>
      <c r="N16" s="30">
        <v>17.690000000000001</v>
      </c>
      <c r="O16" s="30">
        <v>74.02</v>
      </c>
      <c r="P16" s="30">
        <v>6.3</v>
      </c>
      <c r="Q16" s="30">
        <v>0</v>
      </c>
      <c r="R16" s="30">
        <v>0</v>
      </c>
      <c r="S16" s="30">
        <v>0.57999999999999996</v>
      </c>
      <c r="T16" s="30">
        <v>3.41</v>
      </c>
      <c r="U16" s="30">
        <v>353.31</v>
      </c>
      <c r="V16" s="30">
        <v>568.73</v>
      </c>
      <c r="W16" s="30">
        <v>60.91</v>
      </c>
      <c r="X16" s="30">
        <v>68.099999999999994</v>
      </c>
      <c r="Y16" s="30">
        <v>282.51</v>
      </c>
      <c r="Z16" s="30">
        <v>3.61</v>
      </c>
      <c r="AA16" s="30">
        <v>39.729999999999997</v>
      </c>
      <c r="AB16" s="30">
        <v>1451.59</v>
      </c>
      <c r="AC16" s="30">
        <v>414.13</v>
      </c>
      <c r="AD16" s="30">
        <v>6.56</v>
      </c>
      <c r="AE16" s="30">
        <v>0.16</v>
      </c>
      <c r="AF16" s="30">
        <v>0.17</v>
      </c>
      <c r="AG16" s="30">
        <v>6.22</v>
      </c>
      <c r="AH16" s="30">
        <v>12.7</v>
      </c>
      <c r="AI16" s="30">
        <v>8.33</v>
      </c>
      <c r="AJ16" s="31">
        <v>0</v>
      </c>
      <c r="AK16" s="31">
        <v>1130.8</v>
      </c>
      <c r="AL16" s="31">
        <v>1127.77</v>
      </c>
      <c r="AM16" s="31">
        <v>1735.5</v>
      </c>
      <c r="AN16" s="31">
        <v>1663.57</v>
      </c>
      <c r="AO16" s="31">
        <v>487.93</v>
      </c>
      <c r="AP16" s="31">
        <v>911.49</v>
      </c>
      <c r="AQ16" s="31">
        <v>99.45</v>
      </c>
      <c r="AR16" s="31">
        <v>1063.22</v>
      </c>
      <c r="AS16" s="31">
        <v>368.37</v>
      </c>
      <c r="AT16" s="31">
        <v>444.15</v>
      </c>
      <c r="AU16" s="31">
        <v>584.13</v>
      </c>
      <c r="AV16" s="31">
        <v>518.42999999999995</v>
      </c>
      <c r="AW16" s="31">
        <v>332.48</v>
      </c>
      <c r="AX16" s="31">
        <v>1870.47</v>
      </c>
      <c r="AY16" s="31">
        <v>0</v>
      </c>
      <c r="AZ16" s="31">
        <v>490.3</v>
      </c>
      <c r="BA16" s="31">
        <v>344.45</v>
      </c>
      <c r="BB16" s="31">
        <v>717.69</v>
      </c>
      <c r="BC16" s="31">
        <v>306.60000000000002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0.01</v>
      </c>
      <c r="BJ16" s="31">
        <v>0</v>
      </c>
      <c r="BK16" s="31">
        <v>0.76</v>
      </c>
      <c r="BL16" s="31">
        <v>0</v>
      </c>
      <c r="BM16" s="31">
        <v>0.43</v>
      </c>
      <c r="BN16" s="31">
        <v>0.04</v>
      </c>
      <c r="BO16" s="31">
        <v>7.0000000000000007E-2</v>
      </c>
      <c r="BP16" s="31">
        <v>0</v>
      </c>
      <c r="BQ16" s="31">
        <v>0</v>
      </c>
      <c r="BR16" s="31">
        <v>0</v>
      </c>
      <c r="BS16" s="31">
        <v>2.54</v>
      </c>
      <c r="BT16" s="31">
        <v>0</v>
      </c>
      <c r="BU16" s="31">
        <v>0</v>
      </c>
      <c r="BV16" s="31">
        <v>6.93</v>
      </c>
      <c r="BW16" s="31">
        <v>0.03</v>
      </c>
      <c r="BX16" s="31">
        <v>0</v>
      </c>
      <c r="BY16" s="31">
        <v>0</v>
      </c>
      <c r="BZ16" s="31">
        <v>0</v>
      </c>
      <c r="CA16" s="31">
        <v>0</v>
      </c>
      <c r="CB16" s="31">
        <v>349.12</v>
      </c>
      <c r="CC16" s="15"/>
      <c r="CD16" s="15"/>
      <c r="CE16" s="31">
        <v>281.66000000000003</v>
      </c>
      <c r="CG16" s="31">
        <v>5.05</v>
      </c>
      <c r="CH16" s="31">
        <v>5.05</v>
      </c>
      <c r="CI16" s="31">
        <v>5.05</v>
      </c>
      <c r="CJ16" s="31">
        <v>1762.5</v>
      </c>
      <c r="CK16" s="31">
        <v>564.29999999999995</v>
      </c>
      <c r="CL16" s="31">
        <v>1163.4000000000001</v>
      </c>
      <c r="CM16" s="31">
        <v>9.76</v>
      </c>
      <c r="CN16" s="31">
        <v>8.36</v>
      </c>
      <c r="CO16" s="31">
        <v>9.06</v>
      </c>
      <c r="CP16" s="31">
        <v>10</v>
      </c>
      <c r="CQ16" s="31">
        <v>0</v>
      </c>
    </row>
    <row r="17" spans="1:95" x14ac:dyDescent="0.25">
      <c r="B17" s="18" t="s">
        <v>109</v>
      </c>
    </row>
    <row r="18" spans="1:95" s="26" customFormat="1" x14ac:dyDescent="0.25">
      <c r="A18" s="23" t="str">
        <f>"-"</f>
        <v>-</v>
      </c>
      <c r="B18" s="24" t="s">
        <v>110</v>
      </c>
      <c r="C18" s="25" t="str">
        <f>"60"</f>
        <v>60</v>
      </c>
      <c r="D18" s="25">
        <v>0.65</v>
      </c>
      <c r="E18" s="25">
        <v>0</v>
      </c>
      <c r="F18" s="25">
        <v>0.12</v>
      </c>
      <c r="G18" s="25">
        <v>0.12</v>
      </c>
      <c r="H18" s="25">
        <v>3.06</v>
      </c>
      <c r="I18" s="25">
        <v>15.246840000000001</v>
      </c>
      <c r="J18" s="25">
        <v>0</v>
      </c>
      <c r="K18" s="25">
        <v>0</v>
      </c>
      <c r="L18" s="25">
        <v>0</v>
      </c>
      <c r="M18" s="25">
        <v>0</v>
      </c>
      <c r="N18" s="25">
        <v>2.06</v>
      </c>
      <c r="O18" s="25">
        <v>0.18</v>
      </c>
      <c r="P18" s="25">
        <v>0.82</v>
      </c>
      <c r="Q18" s="25">
        <v>0</v>
      </c>
      <c r="R18" s="25">
        <v>0</v>
      </c>
      <c r="S18" s="25">
        <v>0.47</v>
      </c>
      <c r="T18" s="25">
        <v>0.41</v>
      </c>
      <c r="U18" s="25">
        <v>1.76</v>
      </c>
      <c r="V18" s="25">
        <v>170.52</v>
      </c>
      <c r="W18" s="25">
        <v>8.23</v>
      </c>
      <c r="X18" s="25">
        <v>11.76</v>
      </c>
      <c r="Y18" s="25">
        <v>15.29</v>
      </c>
      <c r="Z18" s="25">
        <v>0.53</v>
      </c>
      <c r="AA18" s="25">
        <v>0</v>
      </c>
      <c r="AB18" s="25">
        <v>470.4</v>
      </c>
      <c r="AC18" s="25">
        <v>79.8</v>
      </c>
      <c r="AD18" s="25">
        <v>0.42</v>
      </c>
      <c r="AE18" s="25">
        <v>0.04</v>
      </c>
      <c r="AF18" s="25">
        <v>0.02</v>
      </c>
      <c r="AG18" s="25">
        <v>0.28999999999999998</v>
      </c>
      <c r="AH18" s="25">
        <v>0.42</v>
      </c>
      <c r="AI18" s="25">
        <v>14.7</v>
      </c>
      <c r="AJ18" s="26">
        <v>0</v>
      </c>
      <c r="AK18" s="26">
        <v>14.11</v>
      </c>
      <c r="AL18" s="26">
        <v>15.29</v>
      </c>
      <c r="AM18" s="26">
        <v>21.17</v>
      </c>
      <c r="AN18" s="26">
        <v>23.52</v>
      </c>
      <c r="AO18" s="26">
        <v>4.12</v>
      </c>
      <c r="AP18" s="26">
        <v>17.05</v>
      </c>
      <c r="AQ18" s="26">
        <v>4.7</v>
      </c>
      <c r="AR18" s="26">
        <v>14.7</v>
      </c>
      <c r="AS18" s="26">
        <v>15.88</v>
      </c>
      <c r="AT18" s="26">
        <v>13.52</v>
      </c>
      <c r="AU18" s="26">
        <v>81.14</v>
      </c>
      <c r="AV18" s="26">
        <v>9.41</v>
      </c>
      <c r="AW18" s="26">
        <v>11.76</v>
      </c>
      <c r="AX18" s="26">
        <v>302.23</v>
      </c>
      <c r="AY18" s="26">
        <v>0</v>
      </c>
      <c r="AZ18" s="26">
        <v>11.17</v>
      </c>
      <c r="BA18" s="26">
        <v>15.29</v>
      </c>
      <c r="BB18" s="26">
        <v>14.7</v>
      </c>
      <c r="BC18" s="26">
        <v>2.94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55.2</v>
      </c>
      <c r="CC18" s="27"/>
      <c r="CD18" s="27"/>
      <c r="CE18" s="26">
        <v>78.400000000000006</v>
      </c>
      <c r="CG18" s="26">
        <v>1.2</v>
      </c>
      <c r="CH18" s="26">
        <v>1.2</v>
      </c>
      <c r="CI18" s="26">
        <v>1.2</v>
      </c>
      <c r="CJ18" s="26">
        <v>510</v>
      </c>
      <c r="CK18" s="26">
        <v>120</v>
      </c>
      <c r="CL18" s="26">
        <v>315</v>
      </c>
      <c r="CM18" s="26">
        <v>0.36</v>
      </c>
      <c r="CN18" s="26">
        <v>0.12</v>
      </c>
      <c r="CO18" s="26">
        <v>0.24</v>
      </c>
      <c r="CP18" s="26">
        <v>0</v>
      </c>
      <c r="CQ18" s="26">
        <v>0</v>
      </c>
    </row>
    <row r="19" spans="1:95" s="26" customFormat="1" ht="47.25" x14ac:dyDescent="0.25">
      <c r="A19" s="23" t="str">
        <f>"18/2"</f>
        <v>18/2</v>
      </c>
      <c r="B19" s="24" t="s">
        <v>111</v>
      </c>
      <c r="C19" s="25" t="str">
        <f>"200"</f>
        <v>200</v>
      </c>
      <c r="D19" s="25">
        <v>2.56</v>
      </c>
      <c r="E19" s="25">
        <v>0</v>
      </c>
      <c r="F19" s="25">
        <v>1.96</v>
      </c>
      <c r="G19" s="25">
        <v>1.96</v>
      </c>
      <c r="H19" s="25">
        <v>18.88</v>
      </c>
      <c r="I19" s="25">
        <v>101.9141286</v>
      </c>
      <c r="J19" s="25">
        <v>0.28000000000000003</v>
      </c>
      <c r="K19" s="25">
        <v>1.04</v>
      </c>
      <c r="L19" s="25">
        <v>0</v>
      </c>
      <c r="M19" s="25">
        <v>0</v>
      </c>
      <c r="N19" s="25">
        <v>2.02</v>
      </c>
      <c r="O19" s="25">
        <v>15.34</v>
      </c>
      <c r="P19" s="25">
        <v>1.52</v>
      </c>
      <c r="Q19" s="25">
        <v>0</v>
      </c>
      <c r="R19" s="25">
        <v>0</v>
      </c>
      <c r="S19" s="25">
        <v>0.15</v>
      </c>
      <c r="T19" s="25">
        <v>1.23</v>
      </c>
      <c r="U19" s="25">
        <v>158.63</v>
      </c>
      <c r="V19" s="25">
        <v>358.11</v>
      </c>
      <c r="W19" s="25">
        <v>13.2</v>
      </c>
      <c r="X19" s="25">
        <v>18.260000000000002</v>
      </c>
      <c r="Y19" s="25">
        <v>47.48</v>
      </c>
      <c r="Z19" s="25">
        <v>0.79</v>
      </c>
      <c r="AA19" s="25">
        <v>0</v>
      </c>
      <c r="AB19" s="25">
        <v>1046.8800000000001</v>
      </c>
      <c r="AC19" s="25">
        <v>193.68</v>
      </c>
      <c r="AD19" s="25">
        <v>0.99</v>
      </c>
      <c r="AE19" s="25">
        <v>0.08</v>
      </c>
      <c r="AF19" s="25">
        <v>0.05</v>
      </c>
      <c r="AG19" s="25">
        <v>0.81</v>
      </c>
      <c r="AH19" s="25">
        <v>1.49</v>
      </c>
      <c r="AI19" s="25">
        <v>4.9000000000000004</v>
      </c>
      <c r="AJ19" s="26">
        <v>0</v>
      </c>
      <c r="AK19" s="26">
        <v>72.62</v>
      </c>
      <c r="AL19" s="26">
        <v>75.38</v>
      </c>
      <c r="AM19" s="26">
        <v>125.51</v>
      </c>
      <c r="AN19" s="26">
        <v>65.66</v>
      </c>
      <c r="AO19" s="26">
        <v>24.2</v>
      </c>
      <c r="AP19" s="26">
        <v>61.15</v>
      </c>
      <c r="AQ19" s="26">
        <v>23.37</v>
      </c>
      <c r="AR19" s="26">
        <v>83.73</v>
      </c>
      <c r="AS19" s="26">
        <v>74.84</v>
      </c>
      <c r="AT19" s="26">
        <v>138.22999999999999</v>
      </c>
      <c r="AU19" s="26">
        <v>90.77</v>
      </c>
      <c r="AV19" s="26">
        <v>32.29</v>
      </c>
      <c r="AW19" s="26">
        <v>66.03</v>
      </c>
      <c r="AX19" s="26">
        <v>501.74</v>
      </c>
      <c r="AY19" s="26">
        <v>0</v>
      </c>
      <c r="AZ19" s="26">
        <v>132.35</v>
      </c>
      <c r="BA19" s="26">
        <v>76.239999999999995</v>
      </c>
      <c r="BB19" s="26">
        <v>47.32</v>
      </c>
      <c r="BC19" s="26">
        <v>31.54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0.16</v>
      </c>
      <c r="BL19" s="26">
        <v>0</v>
      </c>
      <c r="BM19" s="26">
        <v>7.0000000000000007E-2</v>
      </c>
      <c r="BN19" s="26">
        <v>0</v>
      </c>
      <c r="BO19" s="26">
        <v>0.01</v>
      </c>
      <c r="BP19" s="26">
        <v>0</v>
      </c>
      <c r="BQ19" s="26">
        <v>0</v>
      </c>
      <c r="BR19" s="26">
        <v>0</v>
      </c>
      <c r="BS19" s="26">
        <v>0.46</v>
      </c>
      <c r="BT19" s="26">
        <v>0</v>
      </c>
      <c r="BU19" s="26">
        <v>0</v>
      </c>
      <c r="BV19" s="26">
        <v>1.02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208.84</v>
      </c>
      <c r="CC19" s="27"/>
      <c r="CD19" s="27"/>
      <c r="CE19" s="26">
        <v>174.48</v>
      </c>
      <c r="CG19" s="26">
        <v>22.69</v>
      </c>
      <c r="CH19" s="26">
        <v>14.64</v>
      </c>
      <c r="CI19" s="26">
        <v>18.670000000000002</v>
      </c>
      <c r="CJ19" s="26">
        <v>720.29</v>
      </c>
      <c r="CK19" s="26">
        <v>442.6</v>
      </c>
      <c r="CL19" s="26">
        <v>581.45000000000005</v>
      </c>
      <c r="CM19" s="26">
        <v>45.15</v>
      </c>
      <c r="CN19" s="26">
        <v>22.17</v>
      </c>
      <c r="CO19" s="26">
        <v>33.659999999999997</v>
      </c>
      <c r="CP19" s="26">
        <v>0</v>
      </c>
      <c r="CQ19" s="26">
        <v>0.4</v>
      </c>
    </row>
    <row r="20" spans="1:95" s="26" customFormat="1" ht="31.5" x14ac:dyDescent="0.25">
      <c r="A20" s="23" t="str">
        <f>""</f>
        <v/>
      </c>
      <c r="B20" s="24" t="s">
        <v>112</v>
      </c>
      <c r="C20" s="25" t="str">
        <f>"90"</f>
        <v>90</v>
      </c>
      <c r="D20" s="25">
        <v>10.37</v>
      </c>
      <c r="E20" s="25">
        <v>10.24</v>
      </c>
      <c r="F20" s="25">
        <v>13.12</v>
      </c>
      <c r="G20" s="25">
        <v>4.5599999999999996</v>
      </c>
      <c r="H20" s="25">
        <v>4.12</v>
      </c>
      <c r="I20" s="25">
        <v>176.19063939999998</v>
      </c>
      <c r="J20" s="25">
        <v>3.05</v>
      </c>
      <c r="K20" s="25">
        <v>2.93</v>
      </c>
      <c r="L20" s="25">
        <v>0</v>
      </c>
      <c r="M20" s="25">
        <v>0</v>
      </c>
      <c r="N20" s="25">
        <v>0.78</v>
      </c>
      <c r="O20" s="25">
        <v>3.13</v>
      </c>
      <c r="P20" s="25">
        <v>0.21</v>
      </c>
      <c r="Q20" s="25">
        <v>0</v>
      </c>
      <c r="R20" s="25">
        <v>0</v>
      </c>
      <c r="S20" s="25">
        <v>0.13</v>
      </c>
      <c r="T20" s="25">
        <v>1.52</v>
      </c>
      <c r="U20" s="25">
        <v>388.64</v>
      </c>
      <c r="V20" s="25">
        <v>143.91999999999999</v>
      </c>
      <c r="W20" s="25">
        <v>12.89</v>
      </c>
      <c r="X20" s="25">
        <v>12.56</v>
      </c>
      <c r="Y20" s="25">
        <v>89.54</v>
      </c>
      <c r="Z20" s="25">
        <v>0.98</v>
      </c>
      <c r="AA20" s="25">
        <v>23.63</v>
      </c>
      <c r="AB20" s="25">
        <v>73.62</v>
      </c>
      <c r="AC20" s="25">
        <v>54.9</v>
      </c>
      <c r="AD20" s="25">
        <v>2.38</v>
      </c>
      <c r="AE20" s="25">
        <v>0.04</v>
      </c>
      <c r="AF20" s="25">
        <v>7.0000000000000007E-2</v>
      </c>
      <c r="AG20" s="25">
        <v>3.55</v>
      </c>
      <c r="AH20" s="25">
        <v>7.26</v>
      </c>
      <c r="AI20" s="25">
        <v>1.1499999999999999</v>
      </c>
      <c r="AJ20" s="26">
        <v>0</v>
      </c>
      <c r="AK20" s="26">
        <v>563.58000000000004</v>
      </c>
      <c r="AL20" s="26">
        <v>610.82000000000005</v>
      </c>
      <c r="AM20" s="26">
        <v>894.46</v>
      </c>
      <c r="AN20" s="26">
        <v>1056.03</v>
      </c>
      <c r="AO20" s="26">
        <v>268.39</v>
      </c>
      <c r="AP20" s="26">
        <v>509.53</v>
      </c>
      <c r="AQ20" s="26">
        <v>4.7</v>
      </c>
      <c r="AR20" s="26">
        <v>516.29999999999995</v>
      </c>
      <c r="AS20" s="26">
        <v>15.51</v>
      </c>
      <c r="AT20" s="26">
        <v>18.8</v>
      </c>
      <c r="AU20" s="26">
        <v>15.98</v>
      </c>
      <c r="AV20" s="26">
        <v>272.19</v>
      </c>
      <c r="AW20" s="26">
        <v>16.45</v>
      </c>
      <c r="AX20" s="26">
        <v>144.76</v>
      </c>
      <c r="AY20" s="26">
        <v>0</v>
      </c>
      <c r="AZ20" s="26">
        <v>45.59</v>
      </c>
      <c r="BA20" s="26">
        <v>23.5</v>
      </c>
      <c r="BB20" s="26">
        <v>350.68</v>
      </c>
      <c r="BC20" s="26">
        <v>127.84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0.25</v>
      </c>
      <c r="BL20" s="26">
        <v>0</v>
      </c>
      <c r="BM20" s="26">
        <v>0.16</v>
      </c>
      <c r="BN20" s="26">
        <v>0.01</v>
      </c>
      <c r="BO20" s="26">
        <v>0.03</v>
      </c>
      <c r="BP20" s="26">
        <v>0</v>
      </c>
      <c r="BQ20" s="26">
        <v>0</v>
      </c>
      <c r="BR20" s="26">
        <v>0</v>
      </c>
      <c r="BS20" s="26">
        <v>0.94</v>
      </c>
      <c r="BT20" s="26">
        <v>0</v>
      </c>
      <c r="BU20" s="26">
        <v>0</v>
      </c>
      <c r="BV20" s="26">
        <v>2.68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41.68</v>
      </c>
      <c r="CC20" s="27"/>
      <c r="CD20" s="27"/>
      <c r="CE20" s="26">
        <v>35.9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0.9</v>
      </c>
    </row>
    <row r="21" spans="1:95" s="26" customFormat="1" x14ac:dyDescent="0.25">
      <c r="A21" s="23" t="str">
        <f>"-"</f>
        <v>-</v>
      </c>
      <c r="B21" s="24" t="s">
        <v>103</v>
      </c>
      <c r="C21" s="25" t="str">
        <f>"40"</f>
        <v>40</v>
      </c>
      <c r="D21" s="25">
        <v>2.64</v>
      </c>
      <c r="E21" s="25">
        <v>0</v>
      </c>
      <c r="F21" s="25">
        <v>0.26</v>
      </c>
      <c r="G21" s="25">
        <v>0.26</v>
      </c>
      <c r="H21" s="25">
        <v>18.760000000000002</v>
      </c>
      <c r="I21" s="25">
        <v>89.560399999999987</v>
      </c>
      <c r="J21" s="25">
        <v>0</v>
      </c>
      <c r="K21" s="25">
        <v>0</v>
      </c>
      <c r="L21" s="25">
        <v>0</v>
      </c>
      <c r="M21" s="25">
        <v>0</v>
      </c>
      <c r="N21" s="25">
        <v>0.44</v>
      </c>
      <c r="O21" s="25">
        <v>18.239999999999998</v>
      </c>
      <c r="P21" s="25">
        <v>0.08</v>
      </c>
      <c r="Q21" s="25">
        <v>0</v>
      </c>
      <c r="R21" s="25">
        <v>0</v>
      </c>
      <c r="S21" s="25">
        <v>0</v>
      </c>
      <c r="T21" s="25">
        <v>0.72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v>0</v>
      </c>
      <c r="AK21" s="26">
        <v>127.72</v>
      </c>
      <c r="AL21" s="26">
        <v>132.94</v>
      </c>
      <c r="AM21" s="26">
        <v>203.58</v>
      </c>
      <c r="AN21" s="26">
        <v>67.510000000000005</v>
      </c>
      <c r="AO21" s="26">
        <v>40.020000000000003</v>
      </c>
      <c r="AP21" s="26">
        <v>80.040000000000006</v>
      </c>
      <c r="AQ21" s="26">
        <v>30.28</v>
      </c>
      <c r="AR21" s="26">
        <v>144.77000000000001</v>
      </c>
      <c r="AS21" s="26">
        <v>89.78</v>
      </c>
      <c r="AT21" s="26">
        <v>125.28</v>
      </c>
      <c r="AU21" s="26">
        <v>103.36</v>
      </c>
      <c r="AV21" s="26">
        <v>54.29</v>
      </c>
      <c r="AW21" s="26">
        <v>96.05</v>
      </c>
      <c r="AX21" s="26">
        <v>803.18</v>
      </c>
      <c r="AY21" s="26">
        <v>0</v>
      </c>
      <c r="AZ21" s="26">
        <v>261.7</v>
      </c>
      <c r="BA21" s="26">
        <v>113.8</v>
      </c>
      <c r="BB21" s="26">
        <v>75.52</v>
      </c>
      <c r="BC21" s="26">
        <v>59.86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0.03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0.03</v>
      </c>
      <c r="BT21" s="26">
        <v>0</v>
      </c>
      <c r="BU21" s="26">
        <v>0</v>
      </c>
      <c r="BV21" s="26">
        <v>0.11</v>
      </c>
      <c r="BW21" s="26">
        <v>0.01</v>
      </c>
      <c r="BX21" s="26">
        <v>0</v>
      </c>
      <c r="BY21" s="26">
        <v>0</v>
      </c>
      <c r="BZ21" s="26">
        <v>0</v>
      </c>
      <c r="CA21" s="26">
        <v>0</v>
      </c>
      <c r="CB21" s="26">
        <v>15.64</v>
      </c>
      <c r="CC21" s="27"/>
      <c r="CD21" s="27"/>
      <c r="CE21" s="26">
        <v>0</v>
      </c>
      <c r="CG21" s="26">
        <v>0</v>
      </c>
      <c r="CH21" s="26">
        <v>0</v>
      </c>
      <c r="CI21" s="26">
        <v>0</v>
      </c>
      <c r="CJ21" s="26">
        <v>380</v>
      </c>
      <c r="CK21" s="26">
        <v>146.4</v>
      </c>
      <c r="CL21" s="26">
        <v>263.2</v>
      </c>
      <c r="CM21" s="26">
        <v>3.04</v>
      </c>
      <c r="CN21" s="26">
        <v>3.04</v>
      </c>
      <c r="CO21" s="26">
        <v>3.04</v>
      </c>
      <c r="CP21" s="26">
        <v>0</v>
      </c>
      <c r="CQ21" s="26">
        <v>0</v>
      </c>
    </row>
    <row r="22" spans="1:95" s="26" customFormat="1" x14ac:dyDescent="0.25">
      <c r="A22" s="23" t="str">
        <f>"-"</f>
        <v>-</v>
      </c>
      <c r="B22" s="24" t="s">
        <v>107</v>
      </c>
      <c r="C22" s="25" t="str">
        <f>"32,5"</f>
        <v>32,5</v>
      </c>
      <c r="D22" s="25">
        <v>2.15</v>
      </c>
      <c r="E22" s="25">
        <v>0</v>
      </c>
      <c r="F22" s="25">
        <v>0.39</v>
      </c>
      <c r="G22" s="25">
        <v>0.39</v>
      </c>
      <c r="H22" s="25">
        <v>13.55</v>
      </c>
      <c r="I22" s="25">
        <v>62.848499999999987</v>
      </c>
      <c r="J22" s="25">
        <v>7.0000000000000007E-2</v>
      </c>
      <c r="K22" s="25">
        <v>0</v>
      </c>
      <c r="L22" s="25">
        <v>0</v>
      </c>
      <c r="M22" s="25">
        <v>0</v>
      </c>
      <c r="N22" s="25">
        <v>0.39</v>
      </c>
      <c r="O22" s="25">
        <v>10.47</v>
      </c>
      <c r="P22" s="25">
        <v>2.7</v>
      </c>
      <c r="Q22" s="25">
        <v>0</v>
      </c>
      <c r="R22" s="25">
        <v>0</v>
      </c>
      <c r="S22" s="25">
        <v>0.33</v>
      </c>
      <c r="T22" s="25">
        <v>0.81</v>
      </c>
      <c r="U22" s="25">
        <v>198.25</v>
      </c>
      <c r="V22" s="25">
        <v>79.63</v>
      </c>
      <c r="W22" s="25">
        <v>11.38</v>
      </c>
      <c r="X22" s="25">
        <v>15.28</v>
      </c>
      <c r="Y22" s="25">
        <v>51.35</v>
      </c>
      <c r="Z22" s="25">
        <v>1.27</v>
      </c>
      <c r="AA22" s="25">
        <v>0</v>
      </c>
      <c r="AB22" s="25">
        <v>1.63</v>
      </c>
      <c r="AC22" s="25">
        <v>0.33</v>
      </c>
      <c r="AD22" s="25">
        <v>0.46</v>
      </c>
      <c r="AE22" s="25">
        <v>0.06</v>
      </c>
      <c r="AF22" s="25">
        <v>0.03</v>
      </c>
      <c r="AG22" s="25">
        <v>0.23</v>
      </c>
      <c r="AH22" s="25">
        <v>0.65</v>
      </c>
      <c r="AI22" s="25">
        <v>0</v>
      </c>
      <c r="AJ22" s="26">
        <v>0</v>
      </c>
      <c r="AK22" s="26">
        <v>104.65</v>
      </c>
      <c r="AL22" s="26">
        <v>80.599999999999994</v>
      </c>
      <c r="AM22" s="26">
        <v>138.78</v>
      </c>
      <c r="AN22" s="26">
        <v>72.48</v>
      </c>
      <c r="AO22" s="26">
        <v>30.23</v>
      </c>
      <c r="AP22" s="26">
        <v>64.349999999999994</v>
      </c>
      <c r="AQ22" s="26">
        <v>26</v>
      </c>
      <c r="AR22" s="26">
        <v>120.58</v>
      </c>
      <c r="AS22" s="26">
        <v>96.53</v>
      </c>
      <c r="AT22" s="26">
        <v>94.58</v>
      </c>
      <c r="AU22" s="26">
        <v>150.80000000000001</v>
      </c>
      <c r="AV22" s="26">
        <v>40.299999999999997</v>
      </c>
      <c r="AW22" s="26">
        <v>100.75</v>
      </c>
      <c r="AX22" s="26">
        <v>506.68</v>
      </c>
      <c r="AY22" s="26">
        <v>0</v>
      </c>
      <c r="AZ22" s="26">
        <v>170.95</v>
      </c>
      <c r="BA22" s="26">
        <v>94.58</v>
      </c>
      <c r="BB22" s="26">
        <v>58.5</v>
      </c>
      <c r="BC22" s="26">
        <v>42.25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0.05</v>
      </c>
      <c r="BL22" s="26">
        <v>0</v>
      </c>
      <c r="BM22" s="26">
        <v>0</v>
      </c>
      <c r="BN22" s="26">
        <v>0.01</v>
      </c>
      <c r="BO22" s="26">
        <v>0</v>
      </c>
      <c r="BP22" s="26">
        <v>0</v>
      </c>
      <c r="BQ22" s="26">
        <v>0</v>
      </c>
      <c r="BR22" s="26">
        <v>0</v>
      </c>
      <c r="BS22" s="26">
        <v>0.04</v>
      </c>
      <c r="BT22" s="26">
        <v>0</v>
      </c>
      <c r="BU22" s="26">
        <v>0</v>
      </c>
      <c r="BV22" s="26">
        <v>0.16</v>
      </c>
      <c r="BW22" s="26">
        <v>0.03</v>
      </c>
      <c r="BX22" s="26">
        <v>0</v>
      </c>
      <c r="BY22" s="26">
        <v>0</v>
      </c>
      <c r="BZ22" s="26">
        <v>0</v>
      </c>
      <c r="CA22" s="26">
        <v>0</v>
      </c>
      <c r="CB22" s="26">
        <v>15.28</v>
      </c>
      <c r="CC22" s="27"/>
      <c r="CD22" s="27"/>
      <c r="CE22" s="26">
        <v>0.27</v>
      </c>
      <c r="CG22" s="26">
        <v>3.25</v>
      </c>
      <c r="CH22" s="26">
        <v>3.25</v>
      </c>
      <c r="CI22" s="26">
        <v>3.25</v>
      </c>
      <c r="CJ22" s="26">
        <v>617.5</v>
      </c>
      <c r="CK22" s="26">
        <v>237.9</v>
      </c>
      <c r="CL22" s="26">
        <v>427.7</v>
      </c>
      <c r="CM22" s="26">
        <v>6.18</v>
      </c>
      <c r="CN22" s="26">
        <v>5.14</v>
      </c>
      <c r="CO22" s="26">
        <v>5.66</v>
      </c>
      <c r="CP22" s="26">
        <v>0</v>
      </c>
      <c r="CQ22" s="26">
        <v>0</v>
      </c>
    </row>
    <row r="23" spans="1:95" s="26" customFormat="1" ht="47.25" x14ac:dyDescent="0.25">
      <c r="A23" s="23" t="str">
        <f>"37/10"</f>
        <v>37/10</v>
      </c>
      <c r="B23" s="24" t="s">
        <v>113</v>
      </c>
      <c r="C23" s="25" t="str">
        <f>"200"</f>
        <v>200</v>
      </c>
      <c r="D23" s="25">
        <v>0.24</v>
      </c>
      <c r="E23" s="25">
        <v>0</v>
      </c>
      <c r="F23" s="25">
        <v>0.1</v>
      </c>
      <c r="G23" s="25">
        <v>0.1</v>
      </c>
      <c r="H23" s="25">
        <v>19.489999999999998</v>
      </c>
      <c r="I23" s="25">
        <v>74.31777000000001</v>
      </c>
      <c r="J23" s="25">
        <v>0.02</v>
      </c>
      <c r="K23" s="25">
        <v>0</v>
      </c>
      <c r="L23" s="25">
        <v>0</v>
      </c>
      <c r="M23" s="25">
        <v>0</v>
      </c>
      <c r="N23" s="25">
        <v>17.52</v>
      </c>
      <c r="O23" s="25">
        <v>0.43</v>
      </c>
      <c r="P23" s="25">
        <v>1.54</v>
      </c>
      <c r="Q23" s="25">
        <v>0</v>
      </c>
      <c r="R23" s="25">
        <v>0</v>
      </c>
      <c r="S23" s="25">
        <v>0.35</v>
      </c>
      <c r="T23" s="25">
        <v>0.35</v>
      </c>
      <c r="U23" s="25">
        <v>0.89</v>
      </c>
      <c r="V23" s="25">
        <v>3.86</v>
      </c>
      <c r="W23" s="25">
        <v>4.51</v>
      </c>
      <c r="X23" s="25">
        <v>1.1399999999999999</v>
      </c>
      <c r="Y23" s="25">
        <v>1.1200000000000001</v>
      </c>
      <c r="Z23" s="25">
        <v>0.23</v>
      </c>
      <c r="AA23" s="25">
        <v>0</v>
      </c>
      <c r="AB23" s="25">
        <v>351</v>
      </c>
      <c r="AC23" s="25">
        <v>65.099999999999994</v>
      </c>
      <c r="AD23" s="25">
        <v>0.26</v>
      </c>
      <c r="AE23" s="25">
        <v>0.01</v>
      </c>
      <c r="AF23" s="25">
        <v>0.02</v>
      </c>
      <c r="AG23" s="25">
        <v>0.08</v>
      </c>
      <c r="AH23" s="25">
        <v>0.11</v>
      </c>
      <c r="AI23" s="25">
        <v>39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239.02</v>
      </c>
      <c r="CC23" s="27"/>
      <c r="CD23" s="27"/>
      <c r="CE23" s="26">
        <v>58.5</v>
      </c>
      <c r="CG23" s="26">
        <v>6.24</v>
      </c>
      <c r="CH23" s="26">
        <v>6.24</v>
      </c>
      <c r="CI23" s="26">
        <v>6.24</v>
      </c>
      <c r="CJ23" s="26">
        <v>617.5</v>
      </c>
      <c r="CK23" s="26">
        <v>230.9</v>
      </c>
      <c r="CL23" s="26">
        <v>424.2</v>
      </c>
      <c r="CM23" s="26">
        <v>51.96</v>
      </c>
      <c r="CN23" s="26">
        <v>30.99</v>
      </c>
      <c r="CO23" s="26">
        <v>41.47</v>
      </c>
      <c r="CP23" s="26">
        <v>15</v>
      </c>
      <c r="CQ23" s="26">
        <v>0</v>
      </c>
    </row>
    <row r="24" spans="1:95" s="26" customFormat="1" ht="31.5" x14ac:dyDescent="0.25">
      <c r="A24" s="23" t="str">
        <f>"39/3"</f>
        <v>39/3</v>
      </c>
      <c r="B24" s="24" t="s">
        <v>114</v>
      </c>
      <c r="C24" s="25" t="str">
        <f>"170"</f>
        <v>170</v>
      </c>
      <c r="D24" s="25">
        <v>7.49</v>
      </c>
      <c r="E24" s="25">
        <v>0.03</v>
      </c>
      <c r="F24" s="25">
        <v>4.97</v>
      </c>
      <c r="G24" s="25">
        <v>1.95</v>
      </c>
      <c r="H24" s="25">
        <v>39.119999999999997</v>
      </c>
      <c r="I24" s="25">
        <v>221.2177921</v>
      </c>
      <c r="J24" s="25">
        <v>2.36</v>
      </c>
      <c r="K24" s="25">
        <v>0.09</v>
      </c>
      <c r="L24" s="25">
        <v>0</v>
      </c>
      <c r="M24" s="25">
        <v>0</v>
      </c>
      <c r="N24" s="25">
        <v>0.88</v>
      </c>
      <c r="O24" s="25">
        <v>31.76</v>
      </c>
      <c r="P24" s="25">
        <v>6.48</v>
      </c>
      <c r="Q24" s="25">
        <v>0</v>
      </c>
      <c r="R24" s="25">
        <v>0</v>
      </c>
      <c r="S24" s="25">
        <v>0</v>
      </c>
      <c r="T24" s="25">
        <v>1.51</v>
      </c>
      <c r="U24" s="25">
        <v>165.3</v>
      </c>
      <c r="V24" s="25">
        <v>228.34</v>
      </c>
      <c r="W24" s="25">
        <v>14.21</v>
      </c>
      <c r="X24" s="25">
        <v>114.75</v>
      </c>
      <c r="Y24" s="25">
        <v>168.74</v>
      </c>
      <c r="Z24" s="25">
        <v>3.94</v>
      </c>
      <c r="AA24" s="25">
        <v>17</v>
      </c>
      <c r="AB24" s="25">
        <v>16.91</v>
      </c>
      <c r="AC24" s="25">
        <v>20.329999999999998</v>
      </c>
      <c r="AD24" s="25">
        <v>0.53</v>
      </c>
      <c r="AE24" s="25">
        <v>0.22</v>
      </c>
      <c r="AF24" s="25">
        <v>0.11</v>
      </c>
      <c r="AG24" s="25">
        <v>2.16</v>
      </c>
      <c r="AH24" s="25">
        <v>4.3499999999999996</v>
      </c>
      <c r="AI24" s="25">
        <v>0</v>
      </c>
      <c r="AJ24" s="26">
        <v>0</v>
      </c>
      <c r="AK24" s="26">
        <v>350.69</v>
      </c>
      <c r="AL24" s="26">
        <v>273.77</v>
      </c>
      <c r="AM24" s="26">
        <v>443.78</v>
      </c>
      <c r="AN24" s="26">
        <v>315.33</v>
      </c>
      <c r="AO24" s="26">
        <v>189.97</v>
      </c>
      <c r="AP24" s="26">
        <v>238.53</v>
      </c>
      <c r="AQ24" s="26">
        <v>108.25</v>
      </c>
      <c r="AR24" s="26">
        <v>351.88</v>
      </c>
      <c r="AS24" s="26">
        <v>344.53</v>
      </c>
      <c r="AT24" s="26">
        <v>663.48</v>
      </c>
      <c r="AU24" s="26">
        <v>654.13</v>
      </c>
      <c r="AV24" s="26">
        <v>178.89</v>
      </c>
      <c r="AW24" s="26">
        <v>426.83</v>
      </c>
      <c r="AX24" s="26">
        <v>1342.55</v>
      </c>
      <c r="AY24" s="26">
        <v>0</v>
      </c>
      <c r="AZ24" s="26">
        <v>297.70999999999998</v>
      </c>
      <c r="BA24" s="26">
        <v>360.66</v>
      </c>
      <c r="BB24" s="26">
        <v>256.06</v>
      </c>
      <c r="BC24" s="26">
        <v>195.59</v>
      </c>
      <c r="BD24" s="26">
        <v>0.11</v>
      </c>
      <c r="BE24" s="26">
        <v>0.05</v>
      </c>
      <c r="BF24" s="26">
        <v>0.03</v>
      </c>
      <c r="BG24" s="26">
        <v>0.06</v>
      </c>
      <c r="BH24" s="26">
        <v>7.0000000000000007E-2</v>
      </c>
      <c r="BI24" s="26">
        <v>0.34</v>
      </c>
      <c r="BJ24" s="26">
        <v>0</v>
      </c>
      <c r="BK24" s="26">
        <v>1.23</v>
      </c>
      <c r="BL24" s="26">
        <v>0</v>
      </c>
      <c r="BM24" s="26">
        <v>0.31</v>
      </c>
      <c r="BN24" s="26">
        <v>0.01</v>
      </c>
      <c r="BO24" s="26">
        <v>0</v>
      </c>
      <c r="BP24" s="26">
        <v>0</v>
      </c>
      <c r="BQ24" s="26">
        <v>0.06</v>
      </c>
      <c r="BR24" s="26">
        <v>0.11</v>
      </c>
      <c r="BS24" s="26">
        <v>1.38</v>
      </c>
      <c r="BT24" s="26">
        <v>0.01</v>
      </c>
      <c r="BU24" s="26">
        <v>0</v>
      </c>
      <c r="BV24" s="26">
        <v>0.66</v>
      </c>
      <c r="BW24" s="26">
        <v>0.06</v>
      </c>
      <c r="BX24" s="26">
        <v>0</v>
      </c>
      <c r="BY24" s="26">
        <v>0</v>
      </c>
      <c r="BZ24" s="26">
        <v>0</v>
      </c>
      <c r="CA24" s="26">
        <v>0</v>
      </c>
      <c r="CB24" s="26">
        <v>100.46</v>
      </c>
      <c r="CC24" s="27"/>
      <c r="CD24" s="27"/>
      <c r="CE24" s="26">
        <v>19.82</v>
      </c>
      <c r="CG24" s="26">
        <v>20.81</v>
      </c>
      <c r="CH24" s="26">
        <v>12.31</v>
      </c>
      <c r="CI24" s="26">
        <v>16.559999999999999</v>
      </c>
      <c r="CJ24" s="26">
        <v>2361.9499999999998</v>
      </c>
      <c r="CK24" s="26">
        <v>1162.29</v>
      </c>
      <c r="CL24" s="26">
        <v>1762.12</v>
      </c>
      <c r="CM24" s="26">
        <v>34.549999999999997</v>
      </c>
      <c r="CN24" s="26">
        <v>22.99</v>
      </c>
      <c r="CO24" s="26">
        <v>28.77</v>
      </c>
      <c r="CP24" s="26">
        <v>0</v>
      </c>
      <c r="CQ24" s="26">
        <v>0.43</v>
      </c>
    </row>
    <row r="25" spans="1:95" s="17" customFormat="1" ht="31.5" x14ac:dyDescent="0.25">
      <c r="A25" s="19" t="str">
        <f>"1/9"</f>
        <v>1/9</v>
      </c>
      <c r="B25" s="20" t="s">
        <v>115</v>
      </c>
      <c r="C25" s="21" t="str">
        <f>"5"</f>
        <v>5</v>
      </c>
      <c r="D25" s="21">
        <v>1.02</v>
      </c>
      <c r="E25" s="21">
        <v>1.02</v>
      </c>
      <c r="F25" s="21">
        <v>0.86</v>
      </c>
      <c r="G25" s="21">
        <v>0</v>
      </c>
      <c r="H25" s="21">
        <v>0</v>
      </c>
      <c r="I25" s="21">
        <v>11.857499999999998</v>
      </c>
      <c r="J25" s="21">
        <v>0.28000000000000003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7.0000000000000007E-2</v>
      </c>
      <c r="U25" s="21">
        <v>8.43</v>
      </c>
      <c r="V25" s="21">
        <v>6.67</v>
      </c>
      <c r="W25" s="21">
        <v>0.87</v>
      </c>
      <c r="X25" s="21">
        <v>0.85</v>
      </c>
      <c r="Y25" s="21">
        <v>7.23</v>
      </c>
      <c r="Z25" s="21">
        <v>0.08</v>
      </c>
      <c r="AA25" s="21">
        <v>2.19</v>
      </c>
      <c r="AB25" s="21">
        <v>0.63</v>
      </c>
      <c r="AC25" s="21">
        <v>4.5</v>
      </c>
      <c r="AD25" s="21">
        <v>0.03</v>
      </c>
      <c r="AE25" s="21">
        <v>0</v>
      </c>
      <c r="AF25" s="21">
        <v>0.01</v>
      </c>
      <c r="AG25" s="21">
        <v>0.39</v>
      </c>
      <c r="AH25" s="21">
        <v>0.78</v>
      </c>
      <c r="AI25" s="21">
        <v>0.03</v>
      </c>
      <c r="AJ25" s="17">
        <v>0</v>
      </c>
      <c r="AK25" s="17">
        <v>57.6</v>
      </c>
      <c r="AL25" s="17">
        <v>62.83</v>
      </c>
      <c r="AM25" s="17">
        <v>91.13</v>
      </c>
      <c r="AN25" s="17">
        <v>111.09</v>
      </c>
      <c r="AO25" s="17">
        <v>27.79</v>
      </c>
      <c r="AP25" s="17">
        <v>52.65</v>
      </c>
      <c r="AQ25" s="17">
        <v>0</v>
      </c>
      <c r="AR25" s="17">
        <v>52.43</v>
      </c>
      <c r="AS25" s="17">
        <v>0</v>
      </c>
      <c r="AT25" s="17">
        <v>0</v>
      </c>
      <c r="AU25" s="17">
        <v>0</v>
      </c>
      <c r="AV25" s="17">
        <v>27.96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36.06</v>
      </c>
      <c r="BC25" s="17">
        <v>12.6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3.91</v>
      </c>
      <c r="CC25" s="22"/>
      <c r="CD25" s="22"/>
      <c r="CE25" s="17">
        <v>2.29</v>
      </c>
      <c r="CG25" s="17">
        <v>1</v>
      </c>
      <c r="CH25" s="17">
        <v>0.5</v>
      </c>
      <c r="CI25" s="17">
        <v>0.75</v>
      </c>
      <c r="CJ25" s="17">
        <v>0.08</v>
      </c>
      <c r="CK25" s="17">
        <v>0.08</v>
      </c>
      <c r="CL25" s="17">
        <v>0.08</v>
      </c>
      <c r="CM25" s="17">
        <v>0</v>
      </c>
      <c r="CN25" s="17">
        <v>0</v>
      </c>
      <c r="CO25" s="17">
        <v>0</v>
      </c>
      <c r="CP25" s="17">
        <v>0</v>
      </c>
      <c r="CQ25" s="17">
        <v>0.03</v>
      </c>
    </row>
    <row r="26" spans="1:95" s="31" customFormat="1" x14ac:dyDescent="0.25">
      <c r="A26" s="28"/>
      <c r="B26" s="29" t="s">
        <v>116</v>
      </c>
      <c r="C26" s="30"/>
      <c r="D26" s="30">
        <v>27.12</v>
      </c>
      <c r="E26" s="30">
        <v>11.29</v>
      </c>
      <c r="F26" s="30">
        <v>21.78</v>
      </c>
      <c r="G26" s="30">
        <v>9.34</v>
      </c>
      <c r="H26" s="30">
        <v>116.98</v>
      </c>
      <c r="I26" s="30">
        <v>753.15</v>
      </c>
      <c r="J26" s="30">
        <v>6.05</v>
      </c>
      <c r="K26" s="30">
        <v>4.0599999999999996</v>
      </c>
      <c r="L26" s="30">
        <v>0</v>
      </c>
      <c r="M26" s="30">
        <v>0</v>
      </c>
      <c r="N26" s="30">
        <v>24.09</v>
      </c>
      <c r="O26" s="30">
        <v>79.540000000000006</v>
      </c>
      <c r="P26" s="30">
        <v>13.35</v>
      </c>
      <c r="Q26" s="30">
        <v>0</v>
      </c>
      <c r="R26" s="30">
        <v>0</v>
      </c>
      <c r="S26" s="30">
        <v>1.42</v>
      </c>
      <c r="T26" s="30">
        <v>6.62</v>
      </c>
      <c r="U26" s="30">
        <v>921.9</v>
      </c>
      <c r="V26" s="30">
        <v>991.04</v>
      </c>
      <c r="W26" s="30">
        <v>65.3</v>
      </c>
      <c r="X26" s="30">
        <v>174.6</v>
      </c>
      <c r="Y26" s="30">
        <v>380.74</v>
      </c>
      <c r="Z26" s="30">
        <v>7.83</v>
      </c>
      <c r="AA26" s="30">
        <v>42.81</v>
      </c>
      <c r="AB26" s="30">
        <v>1961.06</v>
      </c>
      <c r="AC26" s="30">
        <v>418.64</v>
      </c>
      <c r="AD26" s="30">
        <v>5.0599999999999996</v>
      </c>
      <c r="AE26" s="30">
        <v>0.44</v>
      </c>
      <c r="AF26" s="30">
        <v>0.3</v>
      </c>
      <c r="AG26" s="30">
        <v>7.5</v>
      </c>
      <c r="AH26" s="30">
        <v>15.06</v>
      </c>
      <c r="AI26" s="30">
        <v>59.78</v>
      </c>
      <c r="AJ26" s="31">
        <v>0</v>
      </c>
      <c r="AK26" s="31">
        <v>1290.97</v>
      </c>
      <c r="AL26" s="31">
        <v>1251.6199999999999</v>
      </c>
      <c r="AM26" s="31">
        <v>1918.39</v>
      </c>
      <c r="AN26" s="31">
        <v>1711.63</v>
      </c>
      <c r="AO26" s="31">
        <v>584.71</v>
      </c>
      <c r="AP26" s="31">
        <v>1023.3</v>
      </c>
      <c r="AQ26" s="31">
        <v>197.3</v>
      </c>
      <c r="AR26" s="31">
        <v>1284.3699999999999</v>
      </c>
      <c r="AS26" s="31">
        <v>637.05999999999995</v>
      </c>
      <c r="AT26" s="31">
        <v>1053.9000000000001</v>
      </c>
      <c r="AU26" s="31">
        <v>1096.18</v>
      </c>
      <c r="AV26" s="31">
        <v>615.32000000000005</v>
      </c>
      <c r="AW26" s="31">
        <v>717.87</v>
      </c>
      <c r="AX26" s="31">
        <v>3601.13</v>
      </c>
      <c r="AY26" s="31">
        <v>0</v>
      </c>
      <c r="AZ26" s="31">
        <v>919.47</v>
      </c>
      <c r="BA26" s="31">
        <v>684.05</v>
      </c>
      <c r="BB26" s="31">
        <v>838.83</v>
      </c>
      <c r="BC26" s="31">
        <v>472.62</v>
      </c>
      <c r="BD26" s="31">
        <v>0.11</v>
      </c>
      <c r="BE26" s="31">
        <v>0.05</v>
      </c>
      <c r="BF26" s="31">
        <v>0.03</v>
      </c>
      <c r="BG26" s="31">
        <v>0.06</v>
      </c>
      <c r="BH26" s="31">
        <v>7.0000000000000007E-2</v>
      </c>
      <c r="BI26" s="31">
        <v>0.34</v>
      </c>
      <c r="BJ26" s="31">
        <v>0</v>
      </c>
      <c r="BK26" s="31">
        <v>1.72</v>
      </c>
      <c r="BL26" s="31">
        <v>0</v>
      </c>
      <c r="BM26" s="31">
        <v>0.55000000000000004</v>
      </c>
      <c r="BN26" s="31">
        <v>0.03</v>
      </c>
      <c r="BO26" s="31">
        <v>0.04</v>
      </c>
      <c r="BP26" s="31">
        <v>0</v>
      </c>
      <c r="BQ26" s="31">
        <v>0.06</v>
      </c>
      <c r="BR26" s="31">
        <v>0.12</v>
      </c>
      <c r="BS26" s="31">
        <v>2.85</v>
      </c>
      <c r="BT26" s="31">
        <v>0.01</v>
      </c>
      <c r="BU26" s="31">
        <v>0</v>
      </c>
      <c r="BV26" s="31">
        <v>4.63</v>
      </c>
      <c r="BW26" s="31">
        <v>0.1</v>
      </c>
      <c r="BX26" s="31">
        <v>0</v>
      </c>
      <c r="BY26" s="31">
        <v>0</v>
      </c>
      <c r="BZ26" s="31">
        <v>0</v>
      </c>
      <c r="CA26" s="31">
        <v>0</v>
      </c>
      <c r="CB26" s="31">
        <v>680.03</v>
      </c>
      <c r="CC26" s="15"/>
      <c r="CD26" s="15"/>
      <c r="CE26" s="31">
        <v>369.66</v>
      </c>
      <c r="CG26" s="31">
        <v>55.19</v>
      </c>
      <c r="CH26" s="31">
        <v>38.14</v>
      </c>
      <c r="CI26" s="31">
        <v>46.66</v>
      </c>
      <c r="CJ26" s="31">
        <v>5207.33</v>
      </c>
      <c r="CK26" s="31">
        <v>2340.1799999999998</v>
      </c>
      <c r="CL26" s="31">
        <v>3773.75</v>
      </c>
      <c r="CM26" s="31">
        <v>141.22999999999999</v>
      </c>
      <c r="CN26" s="31">
        <v>84.44</v>
      </c>
      <c r="CO26" s="31">
        <v>112.84</v>
      </c>
      <c r="CP26" s="31">
        <v>15</v>
      </c>
      <c r="CQ26" s="31">
        <v>1.75</v>
      </c>
    </row>
    <row r="27" spans="1:95" s="31" customFormat="1" x14ac:dyDescent="0.25">
      <c r="A27" s="28"/>
      <c r="B27" s="29" t="s">
        <v>117</v>
      </c>
      <c r="C27" s="30"/>
      <c r="D27" s="30">
        <v>48.5</v>
      </c>
      <c r="E27" s="30">
        <v>24.94</v>
      </c>
      <c r="F27" s="30">
        <v>47.58</v>
      </c>
      <c r="G27" s="30">
        <v>21.65</v>
      </c>
      <c r="H27" s="30">
        <v>214.98</v>
      </c>
      <c r="I27" s="30">
        <v>1455.86</v>
      </c>
      <c r="J27" s="30">
        <v>10.98</v>
      </c>
      <c r="K27" s="30">
        <v>11.34</v>
      </c>
      <c r="L27" s="30">
        <v>0</v>
      </c>
      <c r="M27" s="30">
        <v>0</v>
      </c>
      <c r="N27" s="30">
        <v>41.78</v>
      </c>
      <c r="O27" s="30">
        <v>153.55000000000001</v>
      </c>
      <c r="P27" s="30">
        <v>19.649999999999999</v>
      </c>
      <c r="Q27" s="30">
        <v>0</v>
      </c>
      <c r="R27" s="30">
        <v>0</v>
      </c>
      <c r="S27" s="30">
        <v>2</v>
      </c>
      <c r="T27" s="30">
        <v>10.029999999999999</v>
      </c>
      <c r="U27" s="30">
        <v>1275.21</v>
      </c>
      <c r="V27" s="30">
        <v>1559.77</v>
      </c>
      <c r="W27" s="30">
        <v>126.21</v>
      </c>
      <c r="X27" s="30">
        <v>242.7</v>
      </c>
      <c r="Y27" s="30">
        <v>663.25</v>
      </c>
      <c r="Z27" s="30">
        <v>11.44</v>
      </c>
      <c r="AA27" s="30">
        <v>82.54</v>
      </c>
      <c r="AB27" s="30">
        <v>3412.64</v>
      </c>
      <c r="AC27" s="30">
        <v>832.76</v>
      </c>
      <c r="AD27" s="30">
        <v>11.61</v>
      </c>
      <c r="AE27" s="30">
        <v>0.6</v>
      </c>
      <c r="AF27" s="30">
        <v>0.47</v>
      </c>
      <c r="AG27" s="30">
        <v>13.72</v>
      </c>
      <c r="AH27" s="30">
        <v>27.76</v>
      </c>
      <c r="AI27" s="30">
        <v>68.11</v>
      </c>
      <c r="AJ27" s="31">
        <v>0</v>
      </c>
      <c r="AK27" s="31">
        <v>2421.7800000000002</v>
      </c>
      <c r="AL27" s="31">
        <v>2379.39</v>
      </c>
      <c r="AM27" s="31">
        <v>3653.89</v>
      </c>
      <c r="AN27" s="31">
        <v>3375.2</v>
      </c>
      <c r="AO27" s="31">
        <v>1072.6400000000001</v>
      </c>
      <c r="AP27" s="31">
        <v>1934.79</v>
      </c>
      <c r="AQ27" s="31">
        <v>296.74</v>
      </c>
      <c r="AR27" s="31">
        <v>2347.59</v>
      </c>
      <c r="AS27" s="31">
        <v>1005.43</v>
      </c>
      <c r="AT27" s="31">
        <v>1498.05</v>
      </c>
      <c r="AU27" s="31">
        <v>1680.3</v>
      </c>
      <c r="AV27" s="31">
        <v>1133.75</v>
      </c>
      <c r="AW27" s="31">
        <v>1050.3399999999999</v>
      </c>
      <c r="AX27" s="31">
        <v>5471.61</v>
      </c>
      <c r="AY27" s="31">
        <v>0</v>
      </c>
      <c r="AZ27" s="31">
        <v>1409.76</v>
      </c>
      <c r="BA27" s="31">
        <v>1028.5</v>
      </c>
      <c r="BB27" s="31">
        <v>1556.52</v>
      </c>
      <c r="BC27" s="31">
        <v>779.22</v>
      </c>
      <c r="BD27" s="31">
        <v>0.11</v>
      </c>
      <c r="BE27" s="31">
        <v>0.05</v>
      </c>
      <c r="BF27" s="31">
        <v>0.03</v>
      </c>
      <c r="BG27" s="31">
        <v>0.06</v>
      </c>
      <c r="BH27" s="31">
        <v>7.0000000000000007E-2</v>
      </c>
      <c r="BI27" s="31">
        <v>0.34</v>
      </c>
      <c r="BJ27" s="31">
        <v>0</v>
      </c>
      <c r="BK27" s="31">
        <v>2.48</v>
      </c>
      <c r="BL27" s="31">
        <v>0</v>
      </c>
      <c r="BM27" s="31">
        <v>0.98</v>
      </c>
      <c r="BN27" s="31">
        <v>7.0000000000000007E-2</v>
      </c>
      <c r="BO27" s="31">
        <v>0.11</v>
      </c>
      <c r="BP27" s="31">
        <v>0</v>
      </c>
      <c r="BQ27" s="31">
        <v>0.06</v>
      </c>
      <c r="BR27" s="31">
        <v>0.12</v>
      </c>
      <c r="BS27" s="31">
        <v>5.39</v>
      </c>
      <c r="BT27" s="31">
        <v>0.01</v>
      </c>
      <c r="BU27" s="31">
        <v>0</v>
      </c>
      <c r="BV27" s="31">
        <v>11.56</v>
      </c>
      <c r="BW27" s="31">
        <v>0.13</v>
      </c>
      <c r="BX27" s="31">
        <v>0</v>
      </c>
      <c r="BY27" s="31">
        <v>0</v>
      </c>
      <c r="BZ27" s="31">
        <v>0</v>
      </c>
      <c r="CA27" s="31">
        <v>0</v>
      </c>
      <c r="CB27" s="31">
        <v>1029.1500000000001</v>
      </c>
      <c r="CC27" s="15"/>
      <c r="CD27" s="15"/>
      <c r="CE27" s="31">
        <v>651.32000000000005</v>
      </c>
      <c r="CG27" s="31">
        <v>60.24</v>
      </c>
      <c r="CH27" s="31">
        <v>43.19</v>
      </c>
      <c r="CI27" s="31">
        <v>51.71</v>
      </c>
      <c r="CJ27" s="31">
        <v>6969.83</v>
      </c>
      <c r="CK27" s="31">
        <v>2904.48</v>
      </c>
      <c r="CL27" s="31">
        <v>4937.1499999999996</v>
      </c>
      <c r="CM27" s="31">
        <v>150.99</v>
      </c>
      <c r="CN27" s="31">
        <v>92.8</v>
      </c>
      <c r="CO27" s="31">
        <v>121.89</v>
      </c>
      <c r="CP27" s="31">
        <v>25</v>
      </c>
      <c r="CQ27" s="31">
        <v>1.75</v>
      </c>
    </row>
    <row r="28" spans="1:95" x14ac:dyDescent="0.25">
      <c r="CI28" s="1">
        <v>0</v>
      </c>
      <c r="CL28" s="1">
        <v>0</v>
      </c>
      <c r="CO28" s="1">
        <v>0</v>
      </c>
    </row>
    <row r="29" spans="1:95" x14ac:dyDescent="0.25">
      <c r="CI29" s="1">
        <f>CI27-CI28</f>
        <v>51.71</v>
      </c>
      <c r="CL29" s="1">
        <f>CL27-CL28</f>
        <v>4937.1499999999996</v>
      </c>
      <c r="CO29" s="1">
        <f>CO27-CO28</f>
        <v>121.89</v>
      </c>
    </row>
  </sheetData>
  <mergeCells count="27">
    <mergeCell ref="CO8:CO9"/>
    <mergeCell ref="CJ8:CJ9"/>
    <mergeCell ref="CK8:CK9"/>
    <mergeCell ref="CL8:CL9"/>
    <mergeCell ref="CM8:CM9"/>
    <mergeCell ref="CN8:CN9"/>
    <mergeCell ref="D8:E8"/>
    <mergeCell ref="CD8:CD9"/>
    <mergeCell ref="CC8:CC9"/>
    <mergeCell ref="CE8:CE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33" customWidth="1"/>
    <col min="2" max="2" width="11.5703125" style="33" customWidth="1"/>
    <col min="3" max="3" width="8" style="33" customWidth="1"/>
    <col min="4" max="4" width="41.5703125" style="33" customWidth="1"/>
    <col min="5" max="5" width="10.140625" style="33" customWidth="1"/>
    <col min="6" max="6" width="9.140625" style="33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6384" width="9.140625" style="33"/>
  </cols>
  <sheetData>
    <row r="1" spans="1:10" x14ac:dyDescent="0.25">
      <c r="A1" s="33" t="s">
        <v>119</v>
      </c>
      <c r="B1" s="83" t="s">
        <v>120</v>
      </c>
      <c r="C1" s="84"/>
      <c r="D1" s="85"/>
      <c r="E1" s="33" t="s">
        <v>121</v>
      </c>
      <c r="F1" s="34"/>
      <c r="I1" s="33" t="s">
        <v>122</v>
      </c>
      <c r="J1" s="35"/>
    </row>
    <row r="2" spans="1:10" ht="7.5" customHeight="1" thickBot="1" x14ac:dyDescent="0.3"/>
    <row r="3" spans="1:10" ht="15.75" thickBot="1" x14ac:dyDescent="0.3">
      <c r="A3" s="36" t="s">
        <v>123</v>
      </c>
      <c r="B3" s="37" t="s">
        <v>124</v>
      </c>
      <c r="C3" s="37" t="s">
        <v>125</v>
      </c>
      <c r="D3" s="37" t="s">
        <v>126</v>
      </c>
      <c r="E3" s="37" t="s">
        <v>127</v>
      </c>
      <c r="F3" s="37" t="s">
        <v>128</v>
      </c>
      <c r="G3" s="37" t="s">
        <v>129</v>
      </c>
      <c r="H3" s="37" t="s">
        <v>130</v>
      </c>
      <c r="I3" s="37" t="s">
        <v>131</v>
      </c>
      <c r="J3" s="38" t="s">
        <v>132</v>
      </c>
    </row>
    <row r="4" spans="1:10" x14ac:dyDescent="0.25">
      <c r="A4" s="39" t="s">
        <v>102</v>
      </c>
      <c r="B4" s="40" t="s">
        <v>133</v>
      </c>
      <c r="C4" s="73" t="s">
        <v>120</v>
      </c>
      <c r="D4" s="42" t="s">
        <v>103</v>
      </c>
      <c r="E4" s="43">
        <v>20</v>
      </c>
      <c r="F4" s="44">
        <v>1.0900000000000001</v>
      </c>
      <c r="G4" s="43">
        <v>44.780199999999994</v>
      </c>
      <c r="H4" s="43">
        <v>1.32</v>
      </c>
      <c r="I4" s="43">
        <v>0.13</v>
      </c>
      <c r="J4" s="45">
        <v>9.3800000000000008</v>
      </c>
    </row>
    <row r="5" spans="1:10" x14ac:dyDescent="0.25">
      <c r="A5" s="46"/>
      <c r="B5" s="47"/>
      <c r="C5" s="74" t="s">
        <v>150</v>
      </c>
      <c r="D5" s="48" t="s">
        <v>104</v>
      </c>
      <c r="E5" s="49">
        <v>200</v>
      </c>
      <c r="F5" s="50">
        <v>4.57</v>
      </c>
      <c r="G5" s="49">
        <v>105.17703999999999</v>
      </c>
      <c r="H5" s="49">
        <v>0.02</v>
      </c>
      <c r="I5" s="49">
        <v>0</v>
      </c>
      <c r="J5" s="51">
        <v>26.47</v>
      </c>
    </row>
    <row r="6" spans="1:10" x14ac:dyDescent="0.25">
      <c r="A6" s="46"/>
      <c r="B6" s="52" t="s">
        <v>134</v>
      </c>
      <c r="C6" s="74" t="s">
        <v>150</v>
      </c>
      <c r="D6" s="48" t="s">
        <v>105</v>
      </c>
      <c r="E6" s="49">
        <v>240</v>
      </c>
      <c r="F6" s="50">
        <v>34.47</v>
      </c>
      <c r="G6" s="49">
        <v>441.68219520000002</v>
      </c>
      <c r="H6" s="49">
        <v>17.18</v>
      </c>
      <c r="I6" s="49">
        <v>22.51</v>
      </c>
      <c r="J6" s="51">
        <v>42.72</v>
      </c>
    </row>
    <row r="7" spans="1:10" x14ac:dyDescent="0.25">
      <c r="A7" s="46"/>
      <c r="B7" s="52" t="s">
        <v>135</v>
      </c>
      <c r="C7" s="74" t="s">
        <v>120</v>
      </c>
      <c r="D7" s="48" t="s">
        <v>106</v>
      </c>
      <c r="E7" s="49">
        <v>60</v>
      </c>
      <c r="F7" s="50">
        <v>0</v>
      </c>
      <c r="G7" s="49">
        <v>48.221879999999999</v>
      </c>
      <c r="H7" s="49">
        <v>0.71</v>
      </c>
      <c r="I7" s="49">
        <v>2.76</v>
      </c>
      <c r="J7" s="51">
        <v>5.88</v>
      </c>
    </row>
    <row r="8" spans="1:10" x14ac:dyDescent="0.25">
      <c r="A8" s="46"/>
      <c r="B8" s="52" t="s">
        <v>136</v>
      </c>
      <c r="C8" s="74" t="s">
        <v>120</v>
      </c>
      <c r="D8" s="48" t="s">
        <v>107</v>
      </c>
      <c r="E8" s="49" t="s">
        <v>151</v>
      </c>
      <c r="F8" s="50">
        <v>1.02</v>
      </c>
      <c r="G8" s="49">
        <v>62.848499999999987</v>
      </c>
      <c r="H8" s="49">
        <v>2.15</v>
      </c>
      <c r="I8" s="49">
        <v>0.39</v>
      </c>
      <c r="J8" s="51">
        <v>13.55</v>
      </c>
    </row>
    <row r="9" spans="1:10" x14ac:dyDescent="0.25">
      <c r="A9" s="46"/>
      <c r="B9" s="47"/>
      <c r="C9" s="47"/>
      <c r="D9" s="48"/>
      <c r="E9" s="49"/>
      <c r="F9" s="50"/>
      <c r="G9" s="49"/>
      <c r="H9" s="49"/>
      <c r="I9" s="49"/>
      <c r="J9" s="51"/>
    </row>
    <row r="10" spans="1:10" ht="15.75" thickBot="1" x14ac:dyDescent="0.3">
      <c r="A10" s="53"/>
      <c r="B10" s="54"/>
      <c r="C10" s="54"/>
      <c r="D10" s="55"/>
      <c r="E10" s="56"/>
      <c r="F10" s="57"/>
      <c r="G10" s="56"/>
      <c r="H10" s="56"/>
      <c r="I10" s="56"/>
      <c r="J10" s="58"/>
    </row>
    <row r="11" spans="1:10" x14ac:dyDescent="0.25">
      <c r="A11" s="39" t="s">
        <v>137</v>
      </c>
      <c r="B11" s="59" t="s">
        <v>136</v>
      </c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75" thickBot="1" x14ac:dyDescent="0.3">
      <c r="A13" s="53"/>
      <c r="B13" s="54"/>
      <c r="C13" s="54"/>
      <c r="D13" s="55"/>
      <c r="E13" s="56"/>
      <c r="F13" s="57"/>
      <c r="G13" s="56"/>
      <c r="H13" s="56"/>
      <c r="I13" s="56"/>
      <c r="J13" s="58"/>
    </row>
    <row r="14" spans="1:10" x14ac:dyDescent="0.25">
      <c r="A14" s="46" t="s">
        <v>109</v>
      </c>
      <c r="B14" s="60" t="s">
        <v>138</v>
      </c>
      <c r="C14" s="75" t="s">
        <v>120</v>
      </c>
      <c r="D14" s="62" t="s">
        <v>110</v>
      </c>
      <c r="E14" s="63">
        <v>60</v>
      </c>
      <c r="F14" s="64">
        <v>3.04</v>
      </c>
      <c r="G14" s="63">
        <v>15.246840000000001</v>
      </c>
      <c r="H14" s="63">
        <v>0.65</v>
      </c>
      <c r="I14" s="63">
        <v>0.12</v>
      </c>
      <c r="J14" s="65">
        <v>3.06</v>
      </c>
    </row>
    <row r="15" spans="1:10" ht="30" x14ac:dyDescent="0.25">
      <c r="A15" s="46"/>
      <c r="B15" s="52" t="s">
        <v>139</v>
      </c>
      <c r="C15" s="74" t="s">
        <v>152</v>
      </c>
      <c r="D15" s="48" t="s">
        <v>111</v>
      </c>
      <c r="E15" s="49">
        <v>200</v>
      </c>
      <c r="F15" s="50">
        <v>2.46</v>
      </c>
      <c r="G15" s="49">
        <v>101.9141286</v>
      </c>
      <c r="H15" s="49">
        <v>2.56</v>
      </c>
      <c r="I15" s="49">
        <v>1.96</v>
      </c>
      <c r="J15" s="51">
        <v>18.88</v>
      </c>
    </row>
    <row r="16" spans="1:10" x14ac:dyDescent="0.25">
      <c r="A16" s="46"/>
      <c r="B16" s="52" t="s">
        <v>140</v>
      </c>
      <c r="C16" s="74" t="s">
        <v>150</v>
      </c>
      <c r="D16" s="48" t="s">
        <v>112</v>
      </c>
      <c r="E16" s="49">
        <v>90</v>
      </c>
      <c r="F16" s="50">
        <v>22.44</v>
      </c>
      <c r="G16" s="49">
        <v>176.19063939999998</v>
      </c>
      <c r="H16" s="49">
        <v>10.37</v>
      </c>
      <c r="I16" s="49">
        <v>13.12</v>
      </c>
      <c r="J16" s="51">
        <v>4.12</v>
      </c>
    </row>
    <row r="17" spans="1:10" x14ac:dyDescent="0.25">
      <c r="A17" s="46"/>
      <c r="B17" s="52" t="s">
        <v>141</v>
      </c>
      <c r="C17" s="74" t="s">
        <v>120</v>
      </c>
      <c r="D17" s="48" t="s">
        <v>103</v>
      </c>
      <c r="E17" s="49">
        <v>40</v>
      </c>
      <c r="F17" s="50">
        <v>2.1800000000000002</v>
      </c>
      <c r="G17" s="49">
        <v>89.560399999999987</v>
      </c>
      <c r="H17" s="49">
        <v>2.64</v>
      </c>
      <c r="I17" s="49">
        <v>0.26</v>
      </c>
      <c r="J17" s="51">
        <v>18.760000000000002</v>
      </c>
    </row>
    <row r="18" spans="1:10" x14ac:dyDescent="0.25">
      <c r="A18" s="46"/>
      <c r="B18" s="52" t="s">
        <v>142</v>
      </c>
      <c r="C18" s="74" t="s">
        <v>120</v>
      </c>
      <c r="D18" s="48" t="s">
        <v>107</v>
      </c>
      <c r="E18" s="49" t="s">
        <v>151</v>
      </c>
      <c r="F18" s="50">
        <v>1.02</v>
      </c>
      <c r="G18" s="49">
        <v>62.848499999999987</v>
      </c>
      <c r="H18" s="49">
        <v>2.15</v>
      </c>
      <c r="I18" s="49">
        <v>0.39</v>
      </c>
      <c r="J18" s="51">
        <v>13.55</v>
      </c>
    </row>
    <row r="19" spans="1:10" x14ac:dyDescent="0.25">
      <c r="A19" s="46"/>
      <c r="B19" s="52" t="s">
        <v>143</v>
      </c>
      <c r="C19" s="74" t="s">
        <v>153</v>
      </c>
      <c r="D19" s="48" t="s">
        <v>113</v>
      </c>
      <c r="E19" s="49">
        <v>200</v>
      </c>
      <c r="F19" s="50">
        <v>3.7</v>
      </c>
      <c r="G19" s="49">
        <v>74.31777000000001</v>
      </c>
      <c r="H19" s="49">
        <v>0.24</v>
      </c>
      <c r="I19" s="49">
        <v>0.1</v>
      </c>
      <c r="J19" s="51">
        <v>19.489999999999998</v>
      </c>
    </row>
    <row r="20" spans="1:10" x14ac:dyDescent="0.25">
      <c r="A20" s="46"/>
      <c r="B20" s="52" t="s">
        <v>144</v>
      </c>
      <c r="C20" s="74" t="s">
        <v>154</v>
      </c>
      <c r="D20" s="48" t="s">
        <v>114</v>
      </c>
      <c r="E20" s="49">
        <v>170</v>
      </c>
      <c r="F20" s="50">
        <v>5.31</v>
      </c>
      <c r="G20" s="49">
        <v>221.2177921</v>
      </c>
      <c r="H20" s="49">
        <v>7.49</v>
      </c>
      <c r="I20" s="49">
        <v>4.97</v>
      </c>
      <c r="J20" s="51">
        <v>39.119999999999997</v>
      </c>
    </row>
    <row r="21" spans="1:10" x14ac:dyDescent="0.25">
      <c r="A21" s="46"/>
      <c r="B21" s="66"/>
      <c r="C21" s="76" t="s">
        <v>155</v>
      </c>
      <c r="D21" s="67" t="s">
        <v>115</v>
      </c>
      <c r="E21" s="68">
        <v>5</v>
      </c>
      <c r="F21" s="69">
        <v>2.2799999999999998</v>
      </c>
      <c r="G21" s="68">
        <v>11.857499999999998</v>
      </c>
      <c r="H21" s="68">
        <v>1.02</v>
      </c>
      <c r="I21" s="68">
        <v>0.86</v>
      </c>
      <c r="J21" s="70">
        <v>0</v>
      </c>
    </row>
    <row r="22" spans="1:10" ht="15.75" thickBot="1" x14ac:dyDescent="0.3">
      <c r="A22" s="53"/>
      <c r="B22" s="54"/>
      <c r="C22" s="54"/>
      <c r="D22" s="55"/>
      <c r="E22" s="56"/>
      <c r="F22" s="57"/>
      <c r="G22" s="56"/>
      <c r="H22" s="56"/>
      <c r="I22" s="56"/>
      <c r="J22" s="58"/>
    </row>
    <row r="23" spans="1:10" x14ac:dyDescent="0.25">
      <c r="A23" s="39" t="s">
        <v>145</v>
      </c>
      <c r="B23" s="59" t="s">
        <v>146</v>
      </c>
      <c r="C23" s="41"/>
      <c r="D23" s="42"/>
      <c r="E23" s="43"/>
      <c r="F23" s="44"/>
      <c r="G23" s="43"/>
      <c r="H23" s="43"/>
      <c r="I23" s="43"/>
      <c r="J23" s="45"/>
    </row>
    <row r="24" spans="1:10" x14ac:dyDescent="0.25">
      <c r="A24" s="46"/>
      <c r="B24" s="71" t="s">
        <v>142</v>
      </c>
      <c r="C24" s="47"/>
      <c r="D24" s="48"/>
      <c r="E24" s="49"/>
      <c r="F24" s="50"/>
      <c r="G24" s="49"/>
      <c r="H24" s="49"/>
      <c r="I24" s="49"/>
      <c r="J24" s="51"/>
    </row>
    <row r="25" spans="1:10" x14ac:dyDescent="0.25">
      <c r="A25" s="46"/>
      <c r="B25" s="66"/>
      <c r="C25" s="66"/>
      <c r="D25" s="67"/>
      <c r="E25" s="68"/>
      <c r="F25" s="69"/>
      <c r="G25" s="68"/>
      <c r="H25" s="68"/>
      <c r="I25" s="68"/>
      <c r="J25" s="70"/>
    </row>
    <row r="26" spans="1:10" ht="15.75" thickBot="1" x14ac:dyDescent="0.3">
      <c r="A26" s="53"/>
      <c r="B26" s="54"/>
      <c r="C26" s="54"/>
      <c r="D26" s="55"/>
      <c r="E26" s="56"/>
      <c r="F26" s="57"/>
      <c r="G26" s="56"/>
      <c r="H26" s="56"/>
      <c r="I26" s="56"/>
      <c r="J26" s="58"/>
    </row>
    <row r="27" spans="1:10" x14ac:dyDescent="0.25">
      <c r="A27" s="46" t="s">
        <v>147</v>
      </c>
      <c r="B27" s="40" t="s">
        <v>133</v>
      </c>
      <c r="C27" s="61"/>
      <c r="D27" s="62"/>
      <c r="E27" s="63"/>
      <c r="F27" s="64"/>
      <c r="G27" s="63"/>
      <c r="H27" s="63"/>
      <c r="I27" s="63"/>
      <c r="J27" s="65"/>
    </row>
    <row r="28" spans="1:10" x14ac:dyDescent="0.25">
      <c r="A28" s="46"/>
      <c r="B28" s="52" t="s">
        <v>141</v>
      </c>
      <c r="C28" s="47"/>
      <c r="D28" s="48"/>
      <c r="E28" s="49"/>
      <c r="F28" s="50"/>
      <c r="G28" s="49"/>
      <c r="H28" s="49"/>
      <c r="I28" s="49"/>
      <c r="J28" s="51"/>
    </row>
    <row r="29" spans="1:10" x14ac:dyDescent="0.25">
      <c r="A29" s="46"/>
      <c r="B29" s="52" t="s">
        <v>142</v>
      </c>
      <c r="C29" s="47"/>
      <c r="D29" s="48"/>
      <c r="E29" s="49"/>
      <c r="F29" s="50"/>
      <c r="G29" s="49"/>
      <c r="H29" s="49"/>
      <c r="I29" s="49"/>
      <c r="J29" s="51"/>
    </row>
    <row r="30" spans="1:10" x14ac:dyDescent="0.25">
      <c r="A30" s="46"/>
      <c r="B30" s="52" t="s">
        <v>135</v>
      </c>
      <c r="C30" s="47"/>
      <c r="D30" s="48"/>
      <c r="E30" s="49"/>
      <c r="F30" s="50"/>
      <c r="G30" s="49"/>
      <c r="H30" s="49"/>
      <c r="I30" s="49"/>
      <c r="J30" s="51"/>
    </row>
    <row r="31" spans="1:10" x14ac:dyDescent="0.25">
      <c r="A31" s="46"/>
      <c r="B31" s="66"/>
      <c r="C31" s="66"/>
      <c r="D31" s="67"/>
      <c r="E31" s="68"/>
      <c r="F31" s="69"/>
      <c r="G31" s="68"/>
      <c r="H31" s="68"/>
      <c r="I31" s="68"/>
      <c r="J31" s="70"/>
    </row>
    <row r="32" spans="1:10" ht="15.75" thickBot="1" x14ac:dyDescent="0.3">
      <c r="A32" s="53"/>
      <c r="B32" s="54"/>
      <c r="C32" s="54"/>
      <c r="D32" s="55"/>
      <c r="E32" s="56"/>
      <c r="F32" s="57"/>
      <c r="G32" s="56"/>
      <c r="H32" s="56"/>
      <c r="I32" s="56"/>
      <c r="J32" s="58"/>
    </row>
    <row r="33" spans="1:10" x14ac:dyDescent="0.25">
      <c r="A33" s="39" t="s">
        <v>148</v>
      </c>
      <c r="B33" s="59" t="s">
        <v>149</v>
      </c>
      <c r="C33" s="41"/>
      <c r="D33" s="42"/>
      <c r="E33" s="43"/>
      <c r="F33" s="44"/>
      <c r="G33" s="43"/>
      <c r="H33" s="43"/>
      <c r="I33" s="43"/>
      <c r="J33" s="45"/>
    </row>
    <row r="34" spans="1:10" x14ac:dyDescent="0.25">
      <c r="A34" s="46"/>
      <c r="B34" s="71" t="s">
        <v>146</v>
      </c>
      <c r="C34" s="61"/>
      <c r="D34" s="62"/>
      <c r="E34" s="63"/>
      <c r="F34" s="64"/>
      <c r="G34" s="63"/>
      <c r="H34" s="63"/>
      <c r="I34" s="63"/>
      <c r="J34" s="65"/>
    </row>
    <row r="35" spans="1:10" x14ac:dyDescent="0.25">
      <c r="A35" s="46"/>
      <c r="B35" s="71" t="s">
        <v>142</v>
      </c>
      <c r="C35" s="47"/>
      <c r="D35" s="48"/>
      <c r="E35" s="49"/>
      <c r="F35" s="50"/>
      <c r="G35" s="49"/>
      <c r="H35" s="49"/>
      <c r="I35" s="49"/>
      <c r="J35" s="51"/>
    </row>
    <row r="36" spans="1:10" x14ac:dyDescent="0.25">
      <c r="A36" s="46"/>
      <c r="B36" s="72" t="s">
        <v>136</v>
      </c>
      <c r="C36" s="66"/>
      <c r="D36" s="67"/>
      <c r="E36" s="68"/>
      <c r="F36" s="69"/>
      <c r="G36" s="68"/>
      <c r="H36" s="68"/>
      <c r="I36" s="68"/>
      <c r="J36" s="70"/>
    </row>
    <row r="37" spans="1:10" x14ac:dyDescent="0.25">
      <c r="A37" s="46"/>
      <c r="B37" s="66"/>
      <c r="C37" s="66"/>
      <c r="D37" s="67"/>
      <c r="E37" s="68"/>
      <c r="F37" s="69"/>
      <c r="G37" s="68"/>
      <c r="H37" s="68"/>
      <c r="I37" s="68"/>
      <c r="J37" s="70"/>
    </row>
    <row r="38" spans="1:10" ht="15.75" thickBot="1" x14ac:dyDescent="0.3">
      <c r="A38" s="53"/>
      <c r="B38" s="54"/>
      <c r="C38" s="54"/>
      <c r="D38" s="55"/>
      <c r="E38" s="56"/>
      <c r="F38" s="57"/>
      <c r="G38" s="56"/>
      <c r="H38" s="56"/>
      <c r="I38" s="56"/>
      <c r="J38" s="5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36794.32980324074</v>
      </c>
    </row>
    <row r="2" spans="1:2" x14ac:dyDescent="0.2">
      <c r="A2" t="s">
        <v>81</v>
      </c>
      <c r="B2" s="13">
        <v>45212.445300925923</v>
      </c>
    </row>
    <row r="3" spans="1:2" x14ac:dyDescent="0.2">
      <c r="A3" t="s">
        <v>82</v>
      </c>
      <c r="B3" t="s">
        <v>100</v>
      </c>
    </row>
    <row r="4" spans="1:2" x14ac:dyDescent="0.2">
      <c r="A4" t="s">
        <v>83</v>
      </c>
      <c r="B4" t="s">
        <v>101</v>
      </c>
    </row>
    <row r="5" spans="1:2" x14ac:dyDescent="0.2">
      <c r="B5">
        <v>1</v>
      </c>
    </row>
    <row r="6" spans="1:2" x14ac:dyDescent="0.2">
      <c r="B6" s="32" t="s">
        <v>118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25.09.2000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Савина</cp:lastModifiedBy>
  <cp:lastPrinted>2019-07-09T04:45:56Z</cp:lastPrinted>
  <dcterms:created xsi:type="dcterms:W3CDTF">2002-09-22T07:35:02Z</dcterms:created>
  <dcterms:modified xsi:type="dcterms:W3CDTF">2023-10-13T09:06:22Z</dcterms:modified>
</cp:coreProperties>
</file>