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corp.gorodcafe.com\DFS\RDS_RFolder\tehnolog_vld\Desktop\школы все\"/>
    </mc:Choice>
  </mc:AlternateContent>
  <bookViews>
    <workbookView xWindow="240" yWindow="135" windowWidth="11355" windowHeight="6150"/>
  </bookViews>
  <sheets>
    <sheet name="20.09.2000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'20.09.2000'!$A$3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A27" i="1" l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A20" i="1"/>
  <c r="C20" i="1"/>
  <c r="A19" i="1"/>
  <c r="C19" i="1"/>
  <c r="A16" i="1"/>
  <c r="C16" i="1"/>
  <c r="A15" i="1"/>
  <c r="C15" i="1"/>
  <c r="A14" i="1"/>
  <c r="C14" i="1"/>
  <c r="A13" i="1"/>
  <c r="C13" i="1"/>
  <c r="A12" i="1"/>
  <c r="C12" i="1"/>
  <c r="A11" i="1"/>
  <c r="C11" i="1"/>
  <c r="B3" i="1"/>
  <c r="A6" i="1"/>
  <c r="CD1" i="1"/>
</calcChain>
</file>

<file path=xl/sharedStrings.xml><?xml version="1.0" encoding="utf-8"?>
<sst xmlns="http://schemas.openxmlformats.org/spreadsheetml/2006/main" count="198" uniqueCount="164">
  <si>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</si>
  <si>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</si>
  <si>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</si>
  <si>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</si>
  <si>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</si>
  <si>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</si>
  <si>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</si>
  <si>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</si>
  <si>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</si>
  <si>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</si>
  <si>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</si>
  <si>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</si>
  <si>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</si>
  <si>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</si>
  <si>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</si>
  <si>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</si>
  <si>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</si>
  <si>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</si>
  <si>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</si>
  <si>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</si>
  <si>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</si>
  <si>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</si>
  <si>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</si>
  <si>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</si>
  <si>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</si>
  <si>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</si>
  <si>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</si>
  <si>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</si>
  <si>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</si>
  <si>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</si>
  <si>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</si>
  <si>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</si>
  <si>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</si>
  <si>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</si>
  <si>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</si>
  <si>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</si>
  <si>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</si>
  <si>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</si>
  <si>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</si>
  <si>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</si>
  <si>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</si>
  <si>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</si>
  <si>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</si>
  <si>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</si>
  <si>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</si>
  <si>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</si>
  <si>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</si>
  <si>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</si>
  <si>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</si>
  <si>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</si>
  <si>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</si>
  <si>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</si>
  <si>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</si>
  <si>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</si>
  <si>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</si>
  <si>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</si>
  <si>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</si>
  <si>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</si>
  <si>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</si>
  <si>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</si>
  <si>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</si>
  <si>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</si>
  <si>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</si>
  <si>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</si>
  <si>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</si>
  <si>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</si>
  <si>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</si>
  <si>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</si>
  <si>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</si>
  <si>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</si>
  <si>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</si>
  <si>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</si>
  <si>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</si>
  <si>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</si>
  <si>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</si>
  <si>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</si>
  <si>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</si>
  <si>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</si>
  <si>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</si>
  <si>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</si>
  <si>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</si>
  <si>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</si>
  <si>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</si>
  <si>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</si>
  <si>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</si>
  <si>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</si>
  <si>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</si>
  <si>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</si>
  <si>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</si>
  <si>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</si>
  <si>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</si>
  <si>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</si>
  <si>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</si>
  <si>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</si>
  <si>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</si>
  <si>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</si>
  <si>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</si>
  <si>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</si>
  <si>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</si>
  <si>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</si>
  <si>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</t>
  </si>
  <si>
    <t>без физ.норм</t>
  </si>
  <si>
    <t>Завтрак</t>
  </si>
  <si>
    <t>Сыр (порциями)</t>
  </si>
  <si>
    <t>Хлеб пшеничный</t>
  </si>
  <si>
    <t>Напиток из шиповника (вариант 2)</t>
  </si>
  <si>
    <t>Шницель рыбный ( минтай) Владимир</t>
  </si>
  <si>
    <t>Каша рисовая рассыпчатая</t>
  </si>
  <si>
    <t>Помидор</t>
  </si>
  <si>
    <t>Итого за 'Завтрак'</t>
  </si>
  <si>
    <t>Обед</t>
  </si>
  <si>
    <t>Салат из белокочанной капусты с морковью и растительным маслом</t>
  </si>
  <si>
    <t>Каша гречневая рассыпчатая</t>
  </si>
  <si>
    <t>Хлеб ржаной</t>
  </si>
  <si>
    <t>Яблоки</t>
  </si>
  <si>
    <t>Кисель из концентрата  Владимир</t>
  </si>
  <si>
    <t>Мясо кур отварное в соусе</t>
  </si>
  <si>
    <t>Суп-лапша на курином бульоне</t>
  </si>
  <si>
    <t>Мясо кур отварное (порц., без кости)</t>
  </si>
  <si>
    <t>Итого за 'Обед'</t>
  </si>
  <si>
    <t>Итого за день</t>
  </si>
  <si>
    <t>20.09.2000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</si>
  <si>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</si>
  <si>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</si>
  <si>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</si>
  <si>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</si>
  <si>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</si>
  <si>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</si>
  <si>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</si>
  <si>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</si>
  <si>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</si>
  <si>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</si>
  <si>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</si>
  <si>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</si>
  <si>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</si>
  <si>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</si>
  <si>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</si>
  <si>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</si>
  <si>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</si>
  <si>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</si>
  <si>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</si>
  <si>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</si>
  <si>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</si>
  <si>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</si>
  <si>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</si>
  <si>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</si>
  <si>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</si>
  <si>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</si>
  <si>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</si>
  <si>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</si>
  <si>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</si>
  <si>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</si>
  <si>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</si>
  <si>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4/13</t>
  </si>
  <si>
    <t>37/10</t>
  </si>
  <si>
    <t/>
  </si>
  <si>
    <t>43/3</t>
  </si>
  <si>
    <t>6/1</t>
  </si>
  <si>
    <t>39/3</t>
  </si>
  <si>
    <t>32,5</t>
  </si>
  <si>
    <t>2/9</t>
  </si>
  <si>
    <t>22/2</t>
  </si>
  <si>
    <t>1/9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</si>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</sst>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0" borderId="13" xfId="1" applyBorder="1"/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1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6" xfId="1" applyNumberFormat="1" applyFill="1" applyBorder="1" applyProtection="1">
      <protection locked="0"/>
    </xf>
    <xf numFmtId="0" fontId="5" fillId="0" borderId="2" xfId="1" applyBorder="1"/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1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3" borderId="13" xfId="1" applyFill="1" applyBorder="1"/>
    <xf numFmtId="0" fontId="5" fillId="0" borderId="20" xfId="1" applyBorder="1"/>
    <xf numFmtId="0" fontId="5" fillId="2" borderId="20" xfId="1" applyFill="1" applyBorder="1" applyProtection="1">
      <protection locked="0"/>
    </xf>
    <xf numFmtId="0" fontId="5" fillId="2" borderId="20" xfId="1" applyFill="1" applyBorder="1" applyAlignment="1" applyProtection="1">
      <alignment wrapText="1"/>
      <protection locked="0"/>
    </xf>
    <xf numFmtId="1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1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3" borderId="20" xfId="1" applyFill="1" applyBorder="1"/>
    <xf numFmtId="0" fontId="5" fillId="3" borderId="23" xfId="1" applyFill="1" applyBorder="1"/>
    <xf numFmtId="0" fontId="5" fillId="2" borderId="13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0" xfId="1" quotePrefix="1" applyFill="1" applyBorder="1" applyProtection="1">
      <protection locked="0"/>
    </xf>
    <xf numFmtId="0" fontId="5" fillId="2" borderId="7" xfId="1" quotePrefix="1" applyFill="1" applyBorder="1" applyProtection="1">
      <protection locked="0"/>
    </xf>
    <xf numFmtId="0" fontId="5" fillId="2" borderId="18" xfId="1" quotePrefix="1" applyFill="1" applyBorder="1" applyProtection="1">
      <protection locked="0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29"/>
  <sheetViews>
    <sheetView tabSelected="1" topLeftCell="A27" zoomScaleNormal="100" workbookViewId="0">
      <selection activeCell="A31" sqref="A31:CC33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255" width="9.140625" style="1" hidden="1" customWidth="1"/>
    <col min="256" max="16384" width="12.5703125" style="1" hidden="1"/>
  </cols>
  <sheetData>
    <row r="1" spans="1:9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/>
      </c>
    </row>
    <row r="2" spans="1:95" ht="15.75" customHeight="1" x14ac:dyDescent="0.25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</row>
    <row r="3" spans="1:95" s="5" customFormat="1" hidden="1" x14ac:dyDescent="0.25">
      <c r="A3" s="6"/>
      <c r="B3" s="6" t="str">
        <f>"20 сентября 2000 г."</f>
        <v>20 сентября 2000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80" t="str">
        <f>IF(Dop!B3&lt;&gt;"",Dop!B3,"")</f>
        <v>Школы</v>
      </c>
      <c r="B6" s="80"/>
      <c r="C6" s="8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83" t="s">
        <v>163</v>
      </c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81" t="s">
        <v>84</v>
      </c>
      <c r="B8" s="78" t="s">
        <v>85</v>
      </c>
      <c r="C8" s="78" t="s">
        <v>78</v>
      </c>
      <c r="D8" s="78" t="s">
        <v>1</v>
      </c>
      <c r="E8" s="78"/>
      <c r="F8" s="78" t="s">
        <v>6</v>
      </c>
      <c r="G8" s="78"/>
      <c r="H8" s="78" t="s">
        <v>79</v>
      </c>
      <c r="I8" s="78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78" t="s">
        <v>75</v>
      </c>
      <c r="X8" s="78"/>
      <c r="Y8" s="78"/>
      <c r="Z8" s="78"/>
      <c r="AA8" s="16" t="s">
        <v>74</v>
      </c>
      <c r="AB8" s="16"/>
      <c r="AC8" s="16"/>
      <c r="AD8" s="16"/>
      <c r="AE8" s="16"/>
      <c r="AF8" s="16"/>
      <c r="AG8" s="16"/>
      <c r="AH8" s="16"/>
      <c r="AI8" s="78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78" t="s">
        <v>87</v>
      </c>
      <c r="CD8" s="78" t="s">
        <v>88</v>
      </c>
      <c r="CE8" s="78"/>
      <c r="CF8" s="78"/>
      <c r="CG8" s="78" t="s">
        <v>89</v>
      </c>
      <c r="CH8" s="78" t="s">
        <v>90</v>
      </c>
      <c r="CI8" s="78" t="s">
        <v>91</v>
      </c>
      <c r="CJ8" s="78" t="s">
        <v>92</v>
      </c>
      <c r="CK8" s="78" t="s">
        <v>93</v>
      </c>
      <c r="CL8" s="78" t="s">
        <v>94</v>
      </c>
      <c r="CM8" s="78" t="s">
        <v>95</v>
      </c>
      <c r="CN8" s="78" t="s">
        <v>96</v>
      </c>
      <c r="CO8" s="78" t="s">
        <v>97</v>
      </c>
      <c r="CP8" s="78" t="s">
        <v>98</v>
      </c>
      <c r="CQ8" s="78" t="s">
        <v>99</v>
      </c>
    </row>
    <row r="9" spans="1:95" ht="15.75" customHeight="1" x14ac:dyDescent="0.25">
      <c r="A9" s="82"/>
      <c r="B9" s="78"/>
      <c r="C9" s="78"/>
      <c r="D9" s="11" t="s">
        <v>0</v>
      </c>
      <c r="E9" s="11" t="s">
        <v>2</v>
      </c>
      <c r="F9" s="11" t="s">
        <v>0</v>
      </c>
      <c r="G9" s="11" t="s">
        <v>3</v>
      </c>
      <c r="H9" s="78"/>
      <c r="I9" s="7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78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5" x14ac:dyDescent="0.25">
      <c r="B10" s="18" t="s">
        <v>102</v>
      </c>
      <c r="CD10" s="15"/>
    </row>
    <row r="11" spans="1:95" s="26" customFormat="1" x14ac:dyDescent="0.25">
      <c r="A11" s="23" t="str">
        <f>"4/13"</f>
        <v>4/13</v>
      </c>
      <c r="B11" s="24" t="s">
        <v>103</v>
      </c>
      <c r="C11" s="25" t="str">
        <f>"20"</f>
        <v>20</v>
      </c>
      <c r="D11" s="25">
        <v>5.26</v>
      </c>
      <c r="E11" s="25">
        <v>5.26</v>
      </c>
      <c r="F11" s="25">
        <v>5.32</v>
      </c>
      <c r="G11" s="25">
        <v>0</v>
      </c>
      <c r="H11" s="25">
        <v>0</v>
      </c>
      <c r="I11" s="25">
        <v>70.12</v>
      </c>
      <c r="J11" s="25">
        <v>3.06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0.4</v>
      </c>
      <c r="T11" s="25">
        <v>0.86</v>
      </c>
      <c r="U11" s="25">
        <v>220</v>
      </c>
      <c r="V11" s="25">
        <v>20</v>
      </c>
      <c r="W11" s="25">
        <v>200</v>
      </c>
      <c r="X11" s="25">
        <v>11</v>
      </c>
      <c r="Y11" s="25">
        <v>120</v>
      </c>
      <c r="Z11" s="25">
        <v>0.14000000000000001</v>
      </c>
      <c r="AA11" s="25">
        <v>42</v>
      </c>
      <c r="AB11" s="25">
        <v>34</v>
      </c>
      <c r="AC11" s="25">
        <v>47.6</v>
      </c>
      <c r="AD11" s="25">
        <v>0.08</v>
      </c>
      <c r="AE11" s="25">
        <v>0.01</v>
      </c>
      <c r="AF11" s="25">
        <v>0.08</v>
      </c>
      <c r="AG11" s="25">
        <v>0.04</v>
      </c>
      <c r="AH11" s="25">
        <v>1.36</v>
      </c>
      <c r="AI11" s="25">
        <v>0.14000000000000001</v>
      </c>
      <c r="AJ11" s="26">
        <v>0</v>
      </c>
      <c r="AK11" s="26">
        <v>314</v>
      </c>
      <c r="AL11" s="26">
        <v>234</v>
      </c>
      <c r="AM11" s="26">
        <v>460</v>
      </c>
      <c r="AN11" s="26">
        <v>316</v>
      </c>
      <c r="AO11" s="26">
        <v>112</v>
      </c>
      <c r="AP11" s="26">
        <v>190</v>
      </c>
      <c r="AQ11" s="26">
        <v>140</v>
      </c>
      <c r="AR11" s="26">
        <v>268</v>
      </c>
      <c r="AS11" s="26">
        <v>152</v>
      </c>
      <c r="AT11" s="26">
        <v>174</v>
      </c>
      <c r="AU11" s="26">
        <v>312</v>
      </c>
      <c r="AV11" s="26">
        <v>140</v>
      </c>
      <c r="AW11" s="26">
        <v>102</v>
      </c>
      <c r="AX11" s="26">
        <v>1034</v>
      </c>
      <c r="AY11" s="26">
        <v>0</v>
      </c>
      <c r="AZ11" s="26">
        <v>546</v>
      </c>
      <c r="BA11" s="26">
        <v>258</v>
      </c>
      <c r="BB11" s="26">
        <v>278</v>
      </c>
      <c r="BC11" s="26">
        <v>43</v>
      </c>
      <c r="BD11" s="26">
        <v>0</v>
      </c>
      <c r="BE11" s="26">
        <v>0.02</v>
      </c>
      <c r="BF11" s="26">
        <v>0.08</v>
      </c>
      <c r="BG11" s="26">
        <v>0.22</v>
      </c>
      <c r="BH11" s="26">
        <v>0.26</v>
      </c>
      <c r="BI11" s="26">
        <v>0.67</v>
      </c>
      <c r="BJ11" s="26">
        <v>0.08</v>
      </c>
      <c r="BK11" s="26">
        <v>1.39</v>
      </c>
      <c r="BL11" s="26">
        <v>0.02</v>
      </c>
      <c r="BM11" s="26">
        <v>0.31</v>
      </c>
      <c r="BN11" s="26">
        <v>0.02</v>
      </c>
      <c r="BO11" s="26">
        <v>0</v>
      </c>
      <c r="BP11" s="26">
        <v>0</v>
      </c>
      <c r="BQ11" s="26">
        <v>0.1</v>
      </c>
      <c r="BR11" s="26">
        <v>0.14000000000000001</v>
      </c>
      <c r="BS11" s="26">
        <v>1.04</v>
      </c>
      <c r="BT11" s="26">
        <v>0</v>
      </c>
      <c r="BU11" s="26">
        <v>0</v>
      </c>
      <c r="BV11" s="26">
        <v>0.14000000000000001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8.16</v>
      </c>
      <c r="CC11" s="27"/>
      <c r="CD11" s="27"/>
      <c r="CE11" s="26">
        <v>47.67</v>
      </c>
      <c r="CG11" s="26">
        <v>0.75</v>
      </c>
      <c r="CH11" s="26">
        <v>0.75</v>
      </c>
      <c r="CI11" s="26">
        <v>0.75</v>
      </c>
      <c r="CJ11" s="26">
        <v>750</v>
      </c>
      <c r="CK11" s="26">
        <v>555</v>
      </c>
      <c r="CL11" s="26">
        <v>652.5</v>
      </c>
      <c r="CM11" s="26">
        <v>2.2999999999999998</v>
      </c>
      <c r="CN11" s="26">
        <v>1.46</v>
      </c>
      <c r="CO11" s="26">
        <v>1.88</v>
      </c>
      <c r="CP11" s="26">
        <v>0</v>
      </c>
      <c r="CQ11" s="26">
        <v>0</v>
      </c>
    </row>
    <row r="12" spans="1:95" s="26" customFormat="1" x14ac:dyDescent="0.25">
      <c r="A12" s="23" t="str">
        <f>"-"</f>
        <v>-</v>
      </c>
      <c r="B12" s="24" t="s">
        <v>104</v>
      </c>
      <c r="C12" s="25" t="str">
        <f>"40"</f>
        <v>40</v>
      </c>
      <c r="D12" s="25">
        <v>2.64</v>
      </c>
      <c r="E12" s="25">
        <v>0</v>
      </c>
      <c r="F12" s="25">
        <v>0.26</v>
      </c>
      <c r="G12" s="25">
        <v>0.26</v>
      </c>
      <c r="H12" s="25">
        <v>18.760000000000002</v>
      </c>
      <c r="I12" s="25">
        <v>89.560399999999987</v>
      </c>
      <c r="J12" s="25">
        <v>0</v>
      </c>
      <c r="K12" s="25">
        <v>0</v>
      </c>
      <c r="L12" s="25">
        <v>0</v>
      </c>
      <c r="M12" s="25">
        <v>0</v>
      </c>
      <c r="N12" s="25">
        <v>0.44</v>
      </c>
      <c r="O12" s="25">
        <v>18.239999999999998</v>
      </c>
      <c r="P12" s="25">
        <v>0.08</v>
      </c>
      <c r="Q12" s="25">
        <v>0</v>
      </c>
      <c r="R12" s="25">
        <v>0</v>
      </c>
      <c r="S12" s="25">
        <v>0</v>
      </c>
      <c r="T12" s="25">
        <v>0.72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6">
        <v>0</v>
      </c>
      <c r="AK12" s="26">
        <v>127.72</v>
      </c>
      <c r="AL12" s="26">
        <v>132.94</v>
      </c>
      <c r="AM12" s="26">
        <v>203.58</v>
      </c>
      <c r="AN12" s="26">
        <v>67.510000000000005</v>
      </c>
      <c r="AO12" s="26">
        <v>40.020000000000003</v>
      </c>
      <c r="AP12" s="26">
        <v>80.040000000000006</v>
      </c>
      <c r="AQ12" s="26">
        <v>30.28</v>
      </c>
      <c r="AR12" s="26">
        <v>144.77000000000001</v>
      </c>
      <c r="AS12" s="26">
        <v>89.78</v>
      </c>
      <c r="AT12" s="26">
        <v>125.28</v>
      </c>
      <c r="AU12" s="26">
        <v>103.36</v>
      </c>
      <c r="AV12" s="26">
        <v>54.29</v>
      </c>
      <c r="AW12" s="26">
        <v>96.05</v>
      </c>
      <c r="AX12" s="26">
        <v>803.18</v>
      </c>
      <c r="AY12" s="26">
        <v>0</v>
      </c>
      <c r="AZ12" s="26">
        <v>261.7</v>
      </c>
      <c r="BA12" s="26">
        <v>113.8</v>
      </c>
      <c r="BB12" s="26">
        <v>75.52</v>
      </c>
      <c r="BC12" s="26">
        <v>59.86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0.03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0.03</v>
      </c>
      <c r="BT12" s="26">
        <v>0</v>
      </c>
      <c r="BU12" s="26">
        <v>0</v>
      </c>
      <c r="BV12" s="26">
        <v>0.11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15.64</v>
      </c>
      <c r="CC12" s="27"/>
      <c r="CD12" s="27"/>
      <c r="CE12" s="26">
        <v>0</v>
      </c>
      <c r="CG12" s="26">
        <v>0</v>
      </c>
      <c r="CH12" s="26">
        <v>0</v>
      </c>
      <c r="CI12" s="26">
        <v>0</v>
      </c>
      <c r="CJ12" s="26">
        <v>380</v>
      </c>
      <c r="CK12" s="26">
        <v>146.4</v>
      </c>
      <c r="CL12" s="26">
        <v>263.2</v>
      </c>
      <c r="CM12" s="26">
        <v>3.04</v>
      </c>
      <c r="CN12" s="26">
        <v>3.04</v>
      </c>
      <c r="CO12" s="26">
        <v>3.04</v>
      </c>
      <c r="CP12" s="26">
        <v>0</v>
      </c>
      <c r="CQ12" s="26">
        <v>0</v>
      </c>
    </row>
    <row r="13" spans="1:95" s="26" customFormat="1" ht="47.25" x14ac:dyDescent="0.25">
      <c r="A13" s="23" t="str">
        <f>"37/10"</f>
        <v>37/10</v>
      </c>
      <c r="B13" s="24" t="s">
        <v>105</v>
      </c>
      <c r="C13" s="25" t="str">
        <f>"200"</f>
        <v>200</v>
      </c>
      <c r="D13" s="25">
        <v>0.24</v>
      </c>
      <c r="E13" s="25">
        <v>0</v>
      </c>
      <c r="F13" s="25">
        <v>0.1</v>
      </c>
      <c r="G13" s="25">
        <v>0.1</v>
      </c>
      <c r="H13" s="25">
        <v>19.489999999999998</v>
      </c>
      <c r="I13" s="25">
        <v>74.31777000000001</v>
      </c>
      <c r="J13" s="25">
        <v>0.02</v>
      </c>
      <c r="K13" s="25">
        <v>0</v>
      </c>
      <c r="L13" s="25">
        <v>0</v>
      </c>
      <c r="M13" s="25">
        <v>0</v>
      </c>
      <c r="N13" s="25">
        <v>17.52</v>
      </c>
      <c r="O13" s="25">
        <v>0.43</v>
      </c>
      <c r="P13" s="25">
        <v>1.54</v>
      </c>
      <c r="Q13" s="25">
        <v>0</v>
      </c>
      <c r="R13" s="25">
        <v>0</v>
      </c>
      <c r="S13" s="25">
        <v>0.35</v>
      </c>
      <c r="T13" s="25">
        <v>0.35</v>
      </c>
      <c r="U13" s="25">
        <v>0.89</v>
      </c>
      <c r="V13" s="25">
        <v>3.86</v>
      </c>
      <c r="W13" s="25">
        <v>4.51</v>
      </c>
      <c r="X13" s="25">
        <v>1.1399999999999999</v>
      </c>
      <c r="Y13" s="25">
        <v>1.1200000000000001</v>
      </c>
      <c r="Z13" s="25">
        <v>0.23</v>
      </c>
      <c r="AA13" s="25">
        <v>0</v>
      </c>
      <c r="AB13" s="25">
        <v>351</v>
      </c>
      <c r="AC13" s="25">
        <v>65.099999999999994</v>
      </c>
      <c r="AD13" s="25">
        <v>0.26</v>
      </c>
      <c r="AE13" s="25">
        <v>0.01</v>
      </c>
      <c r="AF13" s="25">
        <v>0.02</v>
      </c>
      <c r="AG13" s="25">
        <v>0.08</v>
      </c>
      <c r="AH13" s="25">
        <v>0.11</v>
      </c>
      <c r="AI13" s="25">
        <v>39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239.02</v>
      </c>
      <c r="CC13" s="27"/>
      <c r="CD13" s="27"/>
      <c r="CE13" s="26">
        <v>58.5</v>
      </c>
      <c r="CG13" s="26">
        <v>6.24</v>
      </c>
      <c r="CH13" s="26">
        <v>6.24</v>
      </c>
      <c r="CI13" s="26">
        <v>6.24</v>
      </c>
      <c r="CJ13" s="26">
        <v>617.5</v>
      </c>
      <c r="CK13" s="26">
        <v>230.9</v>
      </c>
      <c r="CL13" s="26">
        <v>424.2</v>
      </c>
      <c r="CM13" s="26">
        <v>51.96</v>
      </c>
      <c r="CN13" s="26">
        <v>30.99</v>
      </c>
      <c r="CO13" s="26">
        <v>41.47</v>
      </c>
      <c r="CP13" s="26">
        <v>15</v>
      </c>
      <c r="CQ13" s="26">
        <v>0</v>
      </c>
    </row>
    <row r="14" spans="1:95" s="26" customFormat="1" ht="47.25" x14ac:dyDescent="0.25">
      <c r="A14" s="23" t="str">
        <f>""</f>
        <v/>
      </c>
      <c r="B14" s="24" t="s">
        <v>106</v>
      </c>
      <c r="C14" s="25" t="str">
        <f>"90"</f>
        <v>90</v>
      </c>
      <c r="D14" s="25">
        <v>13.09</v>
      </c>
      <c r="E14" s="25">
        <v>12.42</v>
      </c>
      <c r="F14" s="25">
        <v>9.0399999999999991</v>
      </c>
      <c r="G14" s="25">
        <v>9.19</v>
      </c>
      <c r="H14" s="25">
        <v>9.34</v>
      </c>
      <c r="I14" s="25">
        <v>169.57100502</v>
      </c>
      <c r="J14" s="25">
        <v>1.42</v>
      </c>
      <c r="K14" s="25">
        <v>5.85</v>
      </c>
      <c r="L14" s="25">
        <v>0</v>
      </c>
      <c r="M14" s="25">
        <v>0</v>
      </c>
      <c r="N14" s="25">
        <v>1.85</v>
      </c>
      <c r="O14" s="25">
        <v>6.41</v>
      </c>
      <c r="P14" s="25">
        <v>1.0900000000000001</v>
      </c>
      <c r="Q14" s="25">
        <v>0</v>
      </c>
      <c r="R14" s="25">
        <v>0</v>
      </c>
      <c r="S14" s="25">
        <v>0.12</v>
      </c>
      <c r="T14" s="25">
        <v>2.35</v>
      </c>
      <c r="U14" s="25">
        <v>441.83</v>
      </c>
      <c r="V14" s="25">
        <v>333.57</v>
      </c>
      <c r="W14" s="25">
        <v>39.92</v>
      </c>
      <c r="X14" s="25">
        <v>43.57</v>
      </c>
      <c r="Y14" s="25">
        <v>186.28</v>
      </c>
      <c r="Z14" s="25">
        <v>1.08</v>
      </c>
      <c r="AA14" s="25">
        <v>9.91</v>
      </c>
      <c r="AB14" s="25">
        <v>1.73</v>
      </c>
      <c r="AC14" s="25">
        <v>16.88</v>
      </c>
      <c r="AD14" s="25">
        <v>4.46</v>
      </c>
      <c r="AE14" s="25">
        <v>0.09</v>
      </c>
      <c r="AF14" s="25">
        <v>0.09</v>
      </c>
      <c r="AG14" s="25">
        <v>1.02</v>
      </c>
      <c r="AH14" s="25">
        <v>4.17</v>
      </c>
      <c r="AI14" s="25">
        <v>1.01</v>
      </c>
      <c r="AJ14" s="26">
        <v>0</v>
      </c>
      <c r="AK14" s="26">
        <v>26.13</v>
      </c>
      <c r="AL14" s="26">
        <v>20.21</v>
      </c>
      <c r="AM14" s="26">
        <v>36.590000000000003</v>
      </c>
      <c r="AN14" s="26">
        <v>30.57</v>
      </c>
      <c r="AO14" s="26">
        <v>14.35</v>
      </c>
      <c r="AP14" s="26">
        <v>20.65</v>
      </c>
      <c r="AQ14" s="26">
        <v>6.91</v>
      </c>
      <c r="AR14" s="26">
        <v>22.07</v>
      </c>
      <c r="AS14" s="26">
        <v>24.03</v>
      </c>
      <c r="AT14" s="26">
        <v>26.66</v>
      </c>
      <c r="AU14" s="26">
        <v>41.6</v>
      </c>
      <c r="AV14" s="26">
        <v>11.54</v>
      </c>
      <c r="AW14" s="26">
        <v>14.09</v>
      </c>
      <c r="AX14" s="26">
        <v>60.04</v>
      </c>
      <c r="AY14" s="26">
        <v>0.47</v>
      </c>
      <c r="AZ14" s="26">
        <v>13.41</v>
      </c>
      <c r="BA14" s="26">
        <v>31.41</v>
      </c>
      <c r="BB14" s="26">
        <v>16.11</v>
      </c>
      <c r="BC14" s="26">
        <v>9.92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0.5</v>
      </c>
      <c r="BL14" s="26">
        <v>0</v>
      </c>
      <c r="BM14" s="26">
        <v>0.33</v>
      </c>
      <c r="BN14" s="26">
        <v>0.02</v>
      </c>
      <c r="BO14" s="26">
        <v>0.06</v>
      </c>
      <c r="BP14" s="26">
        <v>0</v>
      </c>
      <c r="BQ14" s="26">
        <v>0</v>
      </c>
      <c r="BR14" s="26">
        <v>0</v>
      </c>
      <c r="BS14" s="26">
        <v>1.88</v>
      </c>
      <c r="BT14" s="26">
        <v>0</v>
      </c>
      <c r="BU14" s="26">
        <v>0</v>
      </c>
      <c r="BV14" s="26">
        <v>5.32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84</v>
      </c>
      <c r="CC14" s="27"/>
      <c r="CD14" s="27"/>
      <c r="CE14" s="26">
        <v>10.199999999999999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0.9</v>
      </c>
    </row>
    <row r="15" spans="1:95" s="26" customFormat="1" ht="31.5" x14ac:dyDescent="0.25">
      <c r="A15" s="23" t="str">
        <f>"43/3"</f>
        <v>43/3</v>
      </c>
      <c r="B15" s="24" t="s">
        <v>107</v>
      </c>
      <c r="C15" s="25" t="str">
        <f>"150"</f>
        <v>150</v>
      </c>
      <c r="D15" s="25">
        <v>3.63</v>
      </c>
      <c r="E15" s="25">
        <v>0.03</v>
      </c>
      <c r="F15" s="25">
        <v>3.18</v>
      </c>
      <c r="G15" s="25">
        <v>0.51</v>
      </c>
      <c r="H15" s="25">
        <v>38.26</v>
      </c>
      <c r="I15" s="25">
        <v>196.7474775</v>
      </c>
      <c r="J15" s="25">
        <v>1.92</v>
      </c>
      <c r="K15" s="25">
        <v>0.08</v>
      </c>
      <c r="L15" s="25">
        <v>0</v>
      </c>
      <c r="M15" s="25">
        <v>0</v>
      </c>
      <c r="N15" s="25">
        <v>0.41</v>
      </c>
      <c r="O15" s="25">
        <v>36.36</v>
      </c>
      <c r="P15" s="25">
        <v>1.5</v>
      </c>
      <c r="Q15" s="25">
        <v>0</v>
      </c>
      <c r="R15" s="25">
        <v>0</v>
      </c>
      <c r="S15" s="25">
        <v>0</v>
      </c>
      <c r="T15" s="25">
        <v>0.79</v>
      </c>
      <c r="U15" s="25">
        <v>150.5</v>
      </c>
      <c r="V15" s="25">
        <v>53.12</v>
      </c>
      <c r="W15" s="25">
        <v>6.29</v>
      </c>
      <c r="X15" s="25">
        <v>25.02</v>
      </c>
      <c r="Y15" s="25">
        <v>74.55</v>
      </c>
      <c r="Z15" s="25">
        <v>0.53</v>
      </c>
      <c r="AA15" s="25">
        <v>15</v>
      </c>
      <c r="AB15" s="25">
        <v>10.130000000000001</v>
      </c>
      <c r="AC15" s="25">
        <v>16.88</v>
      </c>
      <c r="AD15" s="25">
        <v>0.25</v>
      </c>
      <c r="AE15" s="25">
        <v>0.04</v>
      </c>
      <c r="AF15" s="25">
        <v>0.02</v>
      </c>
      <c r="AG15" s="25">
        <v>0.72</v>
      </c>
      <c r="AH15" s="25">
        <v>1.74</v>
      </c>
      <c r="AI15" s="25">
        <v>0</v>
      </c>
      <c r="AJ15" s="26">
        <v>0</v>
      </c>
      <c r="AK15" s="26">
        <v>217.63</v>
      </c>
      <c r="AL15" s="26">
        <v>171.29</v>
      </c>
      <c r="AM15" s="26">
        <v>321.77999999999997</v>
      </c>
      <c r="AN15" s="26">
        <v>135.41999999999999</v>
      </c>
      <c r="AO15" s="26">
        <v>82.94</v>
      </c>
      <c r="AP15" s="26">
        <v>125.21</v>
      </c>
      <c r="AQ15" s="26">
        <v>53.03</v>
      </c>
      <c r="AR15" s="26">
        <v>191.91</v>
      </c>
      <c r="AS15" s="26">
        <v>201.98</v>
      </c>
      <c r="AT15" s="26">
        <v>263.35000000000002</v>
      </c>
      <c r="AU15" s="26">
        <v>279.92</v>
      </c>
      <c r="AV15" s="26">
        <v>88.75</v>
      </c>
      <c r="AW15" s="26">
        <v>165.52</v>
      </c>
      <c r="AX15" s="26">
        <v>622.62</v>
      </c>
      <c r="AY15" s="26">
        <v>0</v>
      </c>
      <c r="AZ15" s="26">
        <v>171.55</v>
      </c>
      <c r="BA15" s="26">
        <v>171.77</v>
      </c>
      <c r="BB15" s="26">
        <v>150.75</v>
      </c>
      <c r="BC15" s="26">
        <v>70.849999999999994</v>
      </c>
      <c r="BD15" s="26">
        <v>0.1</v>
      </c>
      <c r="BE15" s="26">
        <v>0.05</v>
      </c>
      <c r="BF15" s="26">
        <v>0.02</v>
      </c>
      <c r="BG15" s="26">
        <v>0.06</v>
      </c>
      <c r="BH15" s="26">
        <v>0.06</v>
      </c>
      <c r="BI15" s="26">
        <v>0.3</v>
      </c>
      <c r="BJ15" s="26">
        <v>0</v>
      </c>
      <c r="BK15" s="26">
        <v>0.9</v>
      </c>
      <c r="BL15" s="26">
        <v>0</v>
      </c>
      <c r="BM15" s="26">
        <v>0.27</v>
      </c>
      <c r="BN15" s="26">
        <v>0</v>
      </c>
      <c r="BO15" s="26">
        <v>0</v>
      </c>
      <c r="BP15" s="26">
        <v>0</v>
      </c>
      <c r="BQ15" s="26">
        <v>0.06</v>
      </c>
      <c r="BR15" s="26">
        <v>0.09</v>
      </c>
      <c r="BS15" s="26">
        <v>0.83</v>
      </c>
      <c r="BT15" s="26">
        <v>0</v>
      </c>
      <c r="BU15" s="26">
        <v>0</v>
      </c>
      <c r="BV15" s="26">
        <v>0.13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117.79</v>
      </c>
      <c r="CC15" s="27"/>
      <c r="CD15" s="27"/>
      <c r="CE15" s="26">
        <v>16.690000000000001</v>
      </c>
      <c r="CG15" s="26">
        <v>18.55</v>
      </c>
      <c r="CH15" s="26">
        <v>10.94</v>
      </c>
      <c r="CI15" s="26">
        <v>14.74</v>
      </c>
      <c r="CJ15" s="26">
        <v>2123</v>
      </c>
      <c r="CK15" s="26">
        <v>1039.1099999999999</v>
      </c>
      <c r="CL15" s="26">
        <v>1581.06</v>
      </c>
      <c r="CM15" s="26">
        <v>29.03</v>
      </c>
      <c r="CN15" s="26">
        <v>15.39</v>
      </c>
      <c r="CO15" s="26">
        <v>22.21</v>
      </c>
      <c r="CP15" s="26">
        <v>0</v>
      </c>
      <c r="CQ15" s="26">
        <v>0.38</v>
      </c>
    </row>
    <row r="16" spans="1:95" s="17" customFormat="1" x14ac:dyDescent="0.25">
      <c r="A16" s="19" t="str">
        <f>"-"</f>
        <v>-</v>
      </c>
      <c r="B16" s="20" t="s">
        <v>108</v>
      </c>
      <c r="C16" s="21" t="str">
        <f>"60"</f>
        <v>60</v>
      </c>
      <c r="D16" s="21">
        <v>0.65</v>
      </c>
      <c r="E16" s="21">
        <v>0</v>
      </c>
      <c r="F16" s="21">
        <v>0.12</v>
      </c>
      <c r="G16" s="21">
        <v>0.12</v>
      </c>
      <c r="H16" s="21">
        <v>3.06</v>
      </c>
      <c r="I16" s="21">
        <v>15.246840000000001</v>
      </c>
      <c r="J16" s="21">
        <v>0</v>
      </c>
      <c r="K16" s="21">
        <v>0</v>
      </c>
      <c r="L16" s="21">
        <v>0</v>
      </c>
      <c r="M16" s="21">
        <v>0</v>
      </c>
      <c r="N16" s="21">
        <v>2.06</v>
      </c>
      <c r="O16" s="21">
        <v>0.18</v>
      </c>
      <c r="P16" s="21">
        <v>0.82</v>
      </c>
      <c r="Q16" s="21">
        <v>0</v>
      </c>
      <c r="R16" s="21">
        <v>0</v>
      </c>
      <c r="S16" s="21">
        <v>0.47</v>
      </c>
      <c r="T16" s="21">
        <v>0.41</v>
      </c>
      <c r="U16" s="21">
        <v>1.76</v>
      </c>
      <c r="V16" s="21">
        <v>170.52</v>
      </c>
      <c r="W16" s="21">
        <v>8.23</v>
      </c>
      <c r="X16" s="21">
        <v>11.76</v>
      </c>
      <c r="Y16" s="21">
        <v>15.29</v>
      </c>
      <c r="Z16" s="21">
        <v>0.53</v>
      </c>
      <c r="AA16" s="21">
        <v>0</v>
      </c>
      <c r="AB16" s="21">
        <v>470.4</v>
      </c>
      <c r="AC16" s="21">
        <v>79.8</v>
      </c>
      <c r="AD16" s="21">
        <v>0.42</v>
      </c>
      <c r="AE16" s="21">
        <v>0.04</v>
      </c>
      <c r="AF16" s="21">
        <v>0.02</v>
      </c>
      <c r="AG16" s="21">
        <v>0.28999999999999998</v>
      </c>
      <c r="AH16" s="21">
        <v>0.42</v>
      </c>
      <c r="AI16" s="21">
        <v>14.7</v>
      </c>
      <c r="AJ16" s="17">
        <v>0</v>
      </c>
      <c r="AK16" s="17">
        <v>14.11</v>
      </c>
      <c r="AL16" s="17">
        <v>15.29</v>
      </c>
      <c r="AM16" s="17">
        <v>21.17</v>
      </c>
      <c r="AN16" s="17">
        <v>23.52</v>
      </c>
      <c r="AO16" s="17">
        <v>4.12</v>
      </c>
      <c r="AP16" s="17">
        <v>17.05</v>
      </c>
      <c r="AQ16" s="17">
        <v>4.7</v>
      </c>
      <c r="AR16" s="17">
        <v>14.7</v>
      </c>
      <c r="AS16" s="17">
        <v>15.88</v>
      </c>
      <c r="AT16" s="17">
        <v>13.52</v>
      </c>
      <c r="AU16" s="17">
        <v>81.14</v>
      </c>
      <c r="AV16" s="17">
        <v>9.41</v>
      </c>
      <c r="AW16" s="17">
        <v>11.76</v>
      </c>
      <c r="AX16" s="17">
        <v>302.23</v>
      </c>
      <c r="AY16" s="17">
        <v>0</v>
      </c>
      <c r="AZ16" s="17">
        <v>11.17</v>
      </c>
      <c r="BA16" s="17">
        <v>15.29</v>
      </c>
      <c r="BB16" s="17">
        <v>14.7</v>
      </c>
      <c r="BC16" s="17">
        <v>2.94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55.2</v>
      </c>
      <c r="CC16" s="22"/>
      <c r="CD16" s="22"/>
      <c r="CE16" s="17">
        <v>78.400000000000006</v>
      </c>
      <c r="CG16" s="17">
        <v>1.2</v>
      </c>
      <c r="CH16" s="17">
        <v>1.2</v>
      </c>
      <c r="CI16" s="17">
        <v>1.2</v>
      </c>
      <c r="CJ16" s="17">
        <v>510</v>
      </c>
      <c r="CK16" s="17">
        <v>120</v>
      </c>
      <c r="CL16" s="17">
        <v>315</v>
      </c>
      <c r="CM16" s="17">
        <v>0.36</v>
      </c>
      <c r="CN16" s="17">
        <v>0.12</v>
      </c>
      <c r="CO16" s="17">
        <v>0.24</v>
      </c>
      <c r="CP16" s="17">
        <v>0</v>
      </c>
      <c r="CQ16" s="17">
        <v>0</v>
      </c>
    </row>
    <row r="17" spans="1:95" s="31" customFormat="1" ht="31.5" x14ac:dyDescent="0.25">
      <c r="A17" s="28"/>
      <c r="B17" s="29" t="s">
        <v>109</v>
      </c>
      <c r="C17" s="30"/>
      <c r="D17" s="30">
        <v>25.51</v>
      </c>
      <c r="E17" s="30">
        <v>17.71</v>
      </c>
      <c r="F17" s="30">
        <v>18.03</v>
      </c>
      <c r="G17" s="30">
        <v>10.18</v>
      </c>
      <c r="H17" s="30">
        <v>88.91</v>
      </c>
      <c r="I17" s="30">
        <v>615.55999999999995</v>
      </c>
      <c r="J17" s="30">
        <v>6.41</v>
      </c>
      <c r="K17" s="30">
        <v>5.93</v>
      </c>
      <c r="L17" s="30">
        <v>0</v>
      </c>
      <c r="M17" s="30">
        <v>0</v>
      </c>
      <c r="N17" s="30">
        <v>22.28</v>
      </c>
      <c r="O17" s="30">
        <v>61.61</v>
      </c>
      <c r="P17" s="30">
        <v>5.0199999999999996</v>
      </c>
      <c r="Q17" s="30">
        <v>0</v>
      </c>
      <c r="R17" s="30">
        <v>0</v>
      </c>
      <c r="S17" s="30">
        <v>1.33</v>
      </c>
      <c r="T17" s="30">
        <v>5.48</v>
      </c>
      <c r="U17" s="30">
        <v>814.99</v>
      </c>
      <c r="V17" s="30">
        <v>581.07000000000005</v>
      </c>
      <c r="W17" s="30">
        <v>258.95</v>
      </c>
      <c r="X17" s="30">
        <v>92.48</v>
      </c>
      <c r="Y17" s="30">
        <v>397.23</v>
      </c>
      <c r="Z17" s="30">
        <v>2.5099999999999998</v>
      </c>
      <c r="AA17" s="30">
        <v>66.91</v>
      </c>
      <c r="AB17" s="30">
        <v>867.25</v>
      </c>
      <c r="AC17" s="30">
        <v>226.26</v>
      </c>
      <c r="AD17" s="30">
        <v>5.46</v>
      </c>
      <c r="AE17" s="30">
        <v>0.17</v>
      </c>
      <c r="AF17" s="30">
        <v>0.23</v>
      </c>
      <c r="AG17" s="30">
        <v>2.15</v>
      </c>
      <c r="AH17" s="30">
        <v>7.8</v>
      </c>
      <c r="AI17" s="30">
        <v>54.85</v>
      </c>
      <c r="AJ17" s="31">
        <v>0</v>
      </c>
      <c r="AK17" s="31">
        <v>699.59</v>
      </c>
      <c r="AL17" s="31">
        <v>573.73</v>
      </c>
      <c r="AM17" s="31">
        <v>1043.1199999999999</v>
      </c>
      <c r="AN17" s="31">
        <v>573.02</v>
      </c>
      <c r="AO17" s="31">
        <v>253.43</v>
      </c>
      <c r="AP17" s="31">
        <v>432.95</v>
      </c>
      <c r="AQ17" s="31">
        <v>234.92</v>
      </c>
      <c r="AR17" s="31">
        <v>641.45000000000005</v>
      </c>
      <c r="AS17" s="31">
        <v>483.67</v>
      </c>
      <c r="AT17" s="31">
        <v>602.82000000000005</v>
      </c>
      <c r="AU17" s="31">
        <v>818.03</v>
      </c>
      <c r="AV17" s="31">
        <v>303.99</v>
      </c>
      <c r="AW17" s="31">
        <v>389.42</v>
      </c>
      <c r="AX17" s="31">
        <v>2822.07</v>
      </c>
      <c r="AY17" s="31">
        <v>0.47</v>
      </c>
      <c r="AZ17" s="31">
        <v>1003.82</v>
      </c>
      <c r="BA17" s="31">
        <v>590.26</v>
      </c>
      <c r="BB17" s="31">
        <v>535.08000000000004</v>
      </c>
      <c r="BC17" s="31">
        <v>186.57</v>
      </c>
      <c r="BD17" s="31">
        <v>0.1</v>
      </c>
      <c r="BE17" s="31">
        <v>7.0000000000000007E-2</v>
      </c>
      <c r="BF17" s="31">
        <v>0.1</v>
      </c>
      <c r="BG17" s="31">
        <v>0.27</v>
      </c>
      <c r="BH17" s="31">
        <v>0.32</v>
      </c>
      <c r="BI17" s="31">
        <v>0.97</v>
      </c>
      <c r="BJ17" s="31">
        <v>0.08</v>
      </c>
      <c r="BK17" s="31">
        <v>2.83</v>
      </c>
      <c r="BL17" s="31">
        <v>0.02</v>
      </c>
      <c r="BM17" s="31">
        <v>0.91</v>
      </c>
      <c r="BN17" s="31">
        <v>0.04</v>
      </c>
      <c r="BO17" s="31">
        <v>0.06</v>
      </c>
      <c r="BP17" s="31">
        <v>0</v>
      </c>
      <c r="BQ17" s="31">
        <v>0.15</v>
      </c>
      <c r="BR17" s="31">
        <v>0.23</v>
      </c>
      <c r="BS17" s="31">
        <v>3.77</v>
      </c>
      <c r="BT17" s="31">
        <v>0</v>
      </c>
      <c r="BU17" s="31">
        <v>0</v>
      </c>
      <c r="BV17" s="31">
        <v>5.7</v>
      </c>
      <c r="BW17" s="31">
        <v>0.01</v>
      </c>
      <c r="BX17" s="31">
        <v>0</v>
      </c>
      <c r="BY17" s="31">
        <v>0</v>
      </c>
      <c r="BZ17" s="31">
        <v>0</v>
      </c>
      <c r="CA17" s="31">
        <v>0</v>
      </c>
      <c r="CB17" s="31">
        <v>519.80999999999995</v>
      </c>
      <c r="CC17" s="15"/>
      <c r="CD17" s="15"/>
      <c r="CE17" s="31">
        <v>211.46</v>
      </c>
      <c r="CG17" s="31">
        <v>26.73</v>
      </c>
      <c r="CH17" s="31">
        <v>19.12</v>
      </c>
      <c r="CI17" s="31">
        <v>22.93</v>
      </c>
      <c r="CJ17" s="31">
        <v>4380.5</v>
      </c>
      <c r="CK17" s="31">
        <v>2091.41</v>
      </c>
      <c r="CL17" s="31">
        <v>3235.96</v>
      </c>
      <c r="CM17" s="31">
        <v>86.68</v>
      </c>
      <c r="CN17" s="31">
        <v>50.99</v>
      </c>
      <c r="CO17" s="31">
        <v>68.84</v>
      </c>
      <c r="CP17" s="31">
        <v>15</v>
      </c>
      <c r="CQ17" s="31">
        <v>1.28</v>
      </c>
    </row>
    <row r="18" spans="1:95" x14ac:dyDescent="0.25">
      <c r="B18" s="18" t="s">
        <v>110</v>
      </c>
    </row>
    <row r="19" spans="1:95" s="26" customFormat="1" ht="94.5" x14ac:dyDescent="0.25">
      <c r="A19" s="23" t="str">
        <f>"6/1"</f>
        <v>6/1</v>
      </c>
      <c r="B19" s="24" t="s">
        <v>111</v>
      </c>
      <c r="C19" s="25" t="str">
        <f>"60"</f>
        <v>60</v>
      </c>
      <c r="D19" s="25">
        <v>0.92</v>
      </c>
      <c r="E19" s="25">
        <v>0</v>
      </c>
      <c r="F19" s="25">
        <v>3.58</v>
      </c>
      <c r="G19" s="25">
        <v>3.58</v>
      </c>
      <c r="H19" s="25">
        <v>5.59</v>
      </c>
      <c r="I19" s="25">
        <v>55.615097999999996</v>
      </c>
      <c r="J19" s="25">
        <v>0.45</v>
      </c>
      <c r="K19" s="25">
        <v>2.34</v>
      </c>
      <c r="L19" s="25">
        <v>0</v>
      </c>
      <c r="M19" s="25">
        <v>0</v>
      </c>
      <c r="N19" s="25">
        <v>4.42</v>
      </c>
      <c r="O19" s="25">
        <v>0.06</v>
      </c>
      <c r="P19" s="25">
        <v>1.1100000000000001</v>
      </c>
      <c r="Q19" s="25">
        <v>0</v>
      </c>
      <c r="R19" s="25">
        <v>0</v>
      </c>
      <c r="S19" s="25">
        <v>0.16</v>
      </c>
      <c r="T19" s="25">
        <v>0.7</v>
      </c>
      <c r="U19" s="25">
        <v>121.53</v>
      </c>
      <c r="V19" s="25">
        <v>151.19999999999999</v>
      </c>
      <c r="W19" s="25">
        <v>24.84</v>
      </c>
      <c r="X19" s="25">
        <v>10.7</v>
      </c>
      <c r="Y19" s="25">
        <v>19.14</v>
      </c>
      <c r="Z19" s="25">
        <v>0.34</v>
      </c>
      <c r="AA19" s="25">
        <v>0</v>
      </c>
      <c r="AB19" s="25">
        <v>1137.78</v>
      </c>
      <c r="AC19" s="25">
        <v>193.35</v>
      </c>
      <c r="AD19" s="25">
        <v>1.67</v>
      </c>
      <c r="AE19" s="25">
        <v>0.02</v>
      </c>
      <c r="AF19" s="25">
        <v>0.02</v>
      </c>
      <c r="AG19" s="25">
        <v>0.4</v>
      </c>
      <c r="AH19" s="25">
        <v>0.51</v>
      </c>
      <c r="AI19" s="25">
        <v>20.32</v>
      </c>
      <c r="AJ19" s="26">
        <v>0</v>
      </c>
      <c r="AK19" s="26">
        <v>29.62</v>
      </c>
      <c r="AL19" s="26">
        <v>25.34</v>
      </c>
      <c r="AM19" s="26">
        <v>32.36</v>
      </c>
      <c r="AN19" s="26">
        <v>30.48</v>
      </c>
      <c r="AO19" s="26">
        <v>10.55</v>
      </c>
      <c r="AP19" s="26">
        <v>22.86</v>
      </c>
      <c r="AQ19" s="26">
        <v>5.16</v>
      </c>
      <c r="AR19" s="26">
        <v>27.61</v>
      </c>
      <c r="AS19" s="26">
        <v>35.83</v>
      </c>
      <c r="AT19" s="26">
        <v>41.34</v>
      </c>
      <c r="AU19" s="26">
        <v>88.55</v>
      </c>
      <c r="AV19" s="26">
        <v>13.67</v>
      </c>
      <c r="AW19" s="26">
        <v>23.46</v>
      </c>
      <c r="AX19" s="26">
        <v>143.38</v>
      </c>
      <c r="AY19" s="26">
        <v>0</v>
      </c>
      <c r="AZ19" s="26">
        <v>28.84</v>
      </c>
      <c r="BA19" s="26">
        <v>29.12</v>
      </c>
      <c r="BB19" s="26">
        <v>23.74</v>
      </c>
      <c r="BC19" s="26">
        <v>9.9499999999999993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0.22</v>
      </c>
      <c r="BL19" s="26">
        <v>0</v>
      </c>
      <c r="BM19" s="26">
        <v>0.14000000000000001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0.84</v>
      </c>
      <c r="BT19" s="26">
        <v>0</v>
      </c>
      <c r="BU19" s="26">
        <v>0</v>
      </c>
      <c r="BV19" s="26">
        <v>2.08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49.13</v>
      </c>
      <c r="CC19" s="27"/>
      <c r="CD19" s="27"/>
      <c r="CE19" s="26">
        <v>189.63</v>
      </c>
      <c r="CG19" s="26">
        <v>16.260000000000002</v>
      </c>
      <c r="CH19" s="26">
        <v>7.45</v>
      </c>
      <c r="CI19" s="26">
        <v>11.85</v>
      </c>
      <c r="CJ19" s="26">
        <v>487.6</v>
      </c>
      <c r="CK19" s="26">
        <v>116.75</v>
      </c>
      <c r="CL19" s="26">
        <v>302.18</v>
      </c>
      <c r="CM19" s="26">
        <v>7.83</v>
      </c>
      <c r="CN19" s="26">
        <v>7.39</v>
      </c>
      <c r="CO19" s="26">
        <v>7.61</v>
      </c>
      <c r="CP19" s="26">
        <v>1.8</v>
      </c>
      <c r="CQ19" s="26">
        <v>0.3</v>
      </c>
    </row>
    <row r="20" spans="1:95" s="26" customFormat="1" ht="31.5" x14ac:dyDescent="0.25">
      <c r="A20" s="23" t="str">
        <f>"39/3"</f>
        <v>39/3</v>
      </c>
      <c r="B20" s="24" t="s">
        <v>112</v>
      </c>
      <c r="C20" s="25" t="str">
        <f>"150"</f>
        <v>150</v>
      </c>
      <c r="D20" s="25">
        <v>6.6</v>
      </c>
      <c r="E20" s="25">
        <v>0.03</v>
      </c>
      <c r="F20" s="25">
        <v>4.3899999999999997</v>
      </c>
      <c r="G20" s="25">
        <v>1.72</v>
      </c>
      <c r="H20" s="25">
        <v>34.520000000000003</v>
      </c>
      <c r="I20" s="25">
        <v>195.19216949999998</v>
      </c>
      <c r="J20" s="25">
        <v>2.09</v>
      </c>
      <c r="K20" s="25">
        <v>0.08</v>
      </c>
      <c r="L20" s="25">
        <v>0</v>
      </c>
      <c r="M20" s="25">
        <v>0</v>
      </c>
      <c r="N20" s="25">
        <v>0.78</v>
      </c>
      <c r="O20" s="25">
        <v>28.03</v>
      </c>
      <c r="P20" s="25">
        <v>5.72</v>
      </c>
      <c r="Q20" s="25">
        <v>0</v>
      </c>
      <c r="R20" s="25">
        <v>0</v>
      </c>
      <c r="S20" s="25">
        <v>0</v>
      </c>
      <c r="T20" s="25">
        <v>1.33</v>
      </c>
      <c r="U20" s="25">
        <v>145.85</v>
      </c>
      <c r="V20" s="25">
        <v>201.47</v>
      </c>
      <c r="W20" s="25">
        <v>12.54</v>
      </c>
      <c r="X20" s="25">
        <v>101.25</v>
      </c>
      <c r="Y20" s="25">
        <v>148.88</v>
      </c>
      <c r="Z20" s="25">
        <v>3.48</v>
      </c>
      <c r="AA20" s="25">
        <v>15</v>
      </c>
      <c r="AB20" s="25">
        <v>14.92</v>
      </c>
      <c r="AC20" s="25">
        <v>17.940000000000001</v>
      </c>
      <c r="AD20" s="25">
        <v>0.46</v>
      </c>
      <c r="AE20" s="25">
        <v>0.19</v>
      </c>
      <c r="AF20" s="25">
        <v>0.1</v>
      </c>
      <c r="AG20" s="25">
        <v>1.9</v>
      </c>
      <c r="AH20" s="25">
        <v>3.84</v>
      </c>
      <c r="AI20" s="25">
        <v>0</v>
      </c>
      <c r="AJ20" s="26">
        <v>0</v>
      </c>
      <c r="AK20" s="26">
        <v>309.44</v>
      </c>
      <c r="AL20" s="26">
        <v>241.56</v>
      </c>
      <c r="AM20" s="26">
        <v>391.57</v>
      </c>
      <c r="AN20" s="26">
        <v>278.23</v>
      </c>
      <c r="AO20" s="26">
        <v>167.62</v>
      </c>
      <c r="AP20" s="26">
        <v>210.47</v>
      </c>
      <c r="AQ20" s="26">
        <v>95.51</v>
      </c>
      <c r="AR20" s="26">
        <v>310.48</v>
      </c>
      <c r="AS20" s="26">
        <v>304</v>
      </c>
      <c r="AT20" s="26">
        <v>585.42999999999995</v>
      </c>
      <c r="AU20" s="26">
        <v>577.16999999999996</v>
      </c>
      <c r="AV20" s="26">
        <v>157.84</v>
      </c>
      <c r="AW20" s="26">
        <v>376.61</v>
      </c>
      <c r="AX20" s="26">
        <v>1184.5999999999999</v>
      </c>
      <c r="AY20" s="26">
        <v>0</v>
      </c>
      <c r="AZ20" s="26">
        <v>262.69</v>
      </c>
      <c r="BA20" s="26">
        <v>318.23</v>
      </c>
      <c r="BB20" s="26">
        <v>225.94</v>
      </c>
      <c r="BC20" s="26">
        <v>172.58</v>
      </c>
      <c r="BD20" s="26">
        <v>0.1</v>
      </c>
      <c r="BE20" s="26">
        <v>0.05</v>
      </c>
      <c r="BF20" s="26">
        <v>0.02</v>
      </c>
      <c r="BG20" s="26">
        <v>0.06</v>
      </c>
      <c r="BH20" s="26">
        <v>0.06</v>
      </c>
      <c r="BI20" s="26">
        <v>0.3</v>
      </c>
      <c r="BJ20" s="26">
        <v>0</v>
      </c>
      <c r="BK20" s="26">
        <v>1.0900000000000001</v>
      </c>
      <c r="BL20" s="26">
        <v>0</v>
      </c>
      <c r="BM20" s="26">
        <v>0.27</v>
      </c>
      <c r="BN20" s="26">
        <v>0.01</v>
      </c>
      <c r="BO20" s="26">
        <v>0</v>
      </c>
      <c r="BP20" s="26">
        <v>0</v>
      </c>
      <c r="BQ20" s="26">
        <v>0.06</v>
      </c>
      <c r="BR20" s="26">
        <v>0.1</v>
      </c>
      <c r="BS20" s="26">
        <v>1.22</v>
      </c>
      <c r="BT20" s="26">
        <v>0.01</v>
      </c>
      <c r="BU20" s="26">
        <v>0</v>
      </c>
      <c r="BV20" s="26">
        <v>0.57999999999999996</v>
      </c>
      <c r="BW20" s="26">
        <v>0.05</v>
      </c>
      <c r="BX20" s="26">
        <v>0</v>
      </c>
      <c r="BY20" s="26">
        <v>0</v>
      </c>
      <c r="BZ20" s="26">
        <v>0</v>
      </c>
      <c r="CA20" s="26">
        <v>0</v>
      </c>
      <c r="CB20" s="26">
        <v>88.64</v>
      </c>
      <c r="CC20" s="27"/>
      <c r="CD20" s="27"/>
      <c r="CE20" s="26">
        <v>17.489999999999998</v>
      </c>
      <c r="CG20" s="26">
        <v>18.36</v>
      </c>
      <c r="CH20" s="26">
        <v>10.86</v>
      </c>
      <c r="CI20" s="26">
        <v>14.61</v>
      </c>
      <c r="CJ20" s="26">
        <v>2084.0700000000002</v>
      </c>
      <c r="CK20" s="26">
        <v>1025.55</v>
      </c>
      <c r="CL20" s="26">
        <v>1554.81</v>
      </c>
      <c r="CM20" s="26">
        <v>30.49</v>
      </c>
      <c r="CN20" s="26">
        <v>20.28</v>
      </c>
      <c r="CO20" s="26">
        <v>25.39</v>
      </c>
      <c r="CP20" s="26">
        <v>0</v>
      </c>
      <c r="CQ20" s="26">
        <v>0.38</v>
      </c>
    </row>
    <row r="21" spans="1:95" s="26" customFormat="1" x14ac:dyDescent="0.25">
      <c r="A21" s="23" t="str">
        <f>"-"</f>
        <v>-</v>
      </c>
      <c r="B21" s="24" t="s">
        <v>104</v>
      </c>
      <c r="C21" s="25" t="str">
        <f>"40"</f>
        <v>40</v>
      </c>
      <c r="D21" s="25">
        <v>2.64</v>
      </c>
      <c r="E21" s="25">
        <v>0</v>
      </c>
      <c r="F21" s="25">
        <v>0.26</v>
      </c>
      <c r="G21" s="25">
        <v>0.26</v>
      </c>
      <c r="H21" s="25">
        <v>18.760000000000002</v>
      </c>
      <c r="I21" s="25">
        <v>89.560399999999987</v>
      </c>
      <c r="J21" s="25">
        <v>0</v>
      </c>
      <c r="K21" s="25">
        <v>0</v>
      </c>
      <c r="L21" s="25">
        <v>0</v>
      </c>
      <c r="M21" s="25">
        <v>0</v>
      </c>
      <c r="N21" s="25">
        <v>0.44</v>
      </c>
      <c r="O21" s="25">
        <v>18.239999999999998</v>
      </c>
      <c r="P21" s="25">
        <v>0.08</v>
      </c>
      <c r="Q21" s="25">
        <v>0</v>
      </c>
      <c r="R21" s="25">
        <v>0</v>
      </c>
      <c r="S21" s="25">
        <v>0</v>
      </c>
      <c r="T21" s="25">
        <v>0.72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6">
        <v>0</v>
      </c>
      <c r="AK21" s="26">
        <v>127.72</v>
      </c>
      <c r="AL21" s="26">
        <v>132.94</v>
      </c>
      <c r="AM21" s="26">
        <v>203.58</v>
      </c>
      <c r="AN21" s="26">
        <v>67.510000000000005</v>
      </c>
      <c r="AO21" s="26">
        <v>40.020000000000003</v>
      </c>
      <c r="AP21" s="26">
        <v>80.040000000000006</v>
      </c>
      <c r="AQ21" s="26">
        <v>30.28</v>
      </c>
      <c r="AR21" s="26">
        <v>144.77000000000001</v>
      </c>
      <c r="AS21" s="26">
        <v>89.78</v>
      </c>
      <c r="AT21" s="26">
        <v>125.28</v>
      </c>
      <c r="AU21" s="26">
        <v>103.36</v>
      </c>
      <c r="AV21" s="26">
        <v>54.29</v>
      </c>
      <c r="AW21" s="26">
        <v>96.05</v>
      </c>
      <c r="AX21" s="26">
        <v>803.18</v>
      </c>
      <c r="AY21" s="26">
        <v>0</v>
      </c>
      <c r="AZ21" s="26">
        <v>261.7</v>
      </c>
      <c r="BA21" s="26">
        <v>113.8</v>
      </c>
      <c r="BB21" s="26">
        <v>75.52</v>
      </c>
      <c r="BC21" s="26">
        <v>59.86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0.03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0.03</v>
      </c>
      <c r="BT21" s="26">
        <v>0</v>
      </c>
      <c r="BU21" s="26">
        <v>0</v>
      </c>
      <c r="BV21" s="26">
        <v>0.11</v>
      </c>
      <c r="BW21" s="26">
        <v>0.01</v>
      </c>
      <c r="BX21" s="26">
        <v>0</v>
      </c>
      <c r="BY21" s="26">
        <v>0</v>
      </c>
      <c r="BZ21" s="26">
        <v>0</v>
      </c>
      <c r="CA21" s="26">
        <v>0</v>
      </c>
      <c r="CB21" s="26">
        <v>15.64</v>
      </c>
      <c r="CC21" s="27"/>
      <c r="CD21" s="27"/>
      <c r="CE21" s="26">
        <v>0</v>
      </c>
      <c r="CG21" s="26">
        <v>0</v>
      </c>
      <c r="CH21" s="26">
        <v>0</v>
      </c>
      <c r="CI21" s="26">
        <v>0</v>
      </c>
      <c r="CJ21" s="26">
        <v>380</v>
      </c>
      <c r="CK21" s="26">
        <v>146.4</v>
      </c>
      <c r="CL21" s="26">
        <v>263.2</v>
      </c>
      <c r="CM21" s="26">
        <v>3.04</v>
      </c>
      <c r="CN21" s="26">
        <v>3.04</v>
      </c>
      <c r="CO21" s="26">
        <v>3.04</v>
      </c>
      <c r="CP21" s="26">
        <v>0</v>
      </c>
      <c r="CQ21" s="26">
        <v>0</v>
      </c>
    </row>
    <row r="22" spans="1:95" s="26" customFormat="1" x14ac:dyDescent="0.25">
      <c r="A22" s="23" t="str">
        <f>"-"</f>
        <v>-</v>
      </c>
      <c r="B22" s="24" t="s">
        <v>113</v>
      </c>
      <c r="C22" s="25" t="str">
        <f>"32,5"</f>
        <v>32,5</v>
      </c>
      <c r="D22" s="25">
        <v>2.15</v>
      </c>
      <c r="E22" s="25">
        <v>0</v>
      </c>
      <c r="F22" s="25">
        <v>0.39</v>
      </c>
      <c r="G22" s="25">
        <v>0.39</v>
      </c>
      <c r="H22" s="25">
        <v>13.55</v>
      </c>
      <c r="I22" s="25">
        <v>62.848499999999987</v>
      </c>
      <c r="J22" s="25">
        <v>7.0000000000000007E-2</v>
      </c>
      <c r="K22" s="25">
        <v>0</v>
      </c>
      <c r="L22" s="25">
        <v>0</v>
      </c>
      <c r="M22" s="25">
        <v>0</v>
      </c>
      <c r="N22" s="25">
        <v>0.39</v>
      </c>
      <c r="O22" s="25">
        <v>10.47</v>
      </c>
      <c r="P22" s="25">
        <v>2.7</v>
      </c>
      <c r="Q22" s="25">
        <v>0</v>
      </c>
      <c r="R22" s="25">
        <v>0</v>
      </c>
      <c r="S22" s="25">
        <v>0.33</v>
      </c>
      <c r="T22" s="25">
        <v>0.81</v>
      </c>
      <c r="U22" s="25">
        <v>198.25</v>
      </c>
      <c r="V22" s="25">
        <v>79.63</v>
      </c>
      <c r="W22" s="25">
        <v>11.38</v>
      </c>
      <c r="X22" s="25">
        <v>15.28</v>
      </c>
      <c r="Y22" s="25">
        <v>51.35</v>
      </c>
      <c r="Z22" s="25">
        <v>1.27</v>
      </c>
      <c r="AA22" s="25">
        <v>0</v>
      </c>
      <c r="AB22" s="25">
        <v>1.63</v>
      </c>
      <c r="AC22" s="25">
        <v>0.33</v>
      </c>
      <c r="AD22" s="25">
        <v>0.46</v>
      </c>
      <c r="AE22" s="25">
        <v>0.06</v>
      </c>
      <c r="AF22" s="25">
        <v>0.03</v>
      </c>
      <c r="AG22" s="25">
        <v>0.23</v>
      </c>
      <c r="AH22" s="25">
        <v>0.65</v>
      </c>
      <c r="AI22" s="25">
        <v>0</v>
      </c>
      <c r="AJ22" s="26">
        <v>0</v>
      </c>
      <c r="AK22" s="26">
        <v>104.65</v>
      </c>
      <c r="AL22" s="26">
        <v>80.599999999999994</v>
      </c>
      <c r="AM22" s="26">
        <v>138.78</v>
      </c>
      <c r="AN22" s="26">
        <v>72.48</v>
      </c>
      <c r="AO22" s="26">
        <v>30.23</v>
      </c>
      <c r="AP22" s="26">
        <v>64.349999999999994</v>
      </c>
      <c r="AQ22" s="26">
        <v>26</v>
      </c>
      <c r="AR22" s="26">
        <v>120.58</v>
      </c>
      <c r="AS22" s="26">
        <v>96.53</v>
      </c>
      <c r="AT22" s="26">
        <v>94.58</v>
      </c>
      <c r="AU22" s="26">
        <v>150.80000000000001</v>
      </c>
      <c r="AV22" s="26">
        <v>40.299999999999997</v>
      </c>
      <c r="AW22" s="26">
        <v>100.75</v>
      </c>
      <c r="AX22" s="26">
        <v>506.68</v>
      </c>
      <c r="AY22" s="26">
        <v>0</v>
      </c>
      <c r="AZ22" s="26">
        <v>170.95</v>
      </c>
      <c r="BA22" s="26">
        <v>94.58</v>
      </c>
      <c r="BB22" s="26">
        <v>58.5</v>
      </c>
      <c r="BC22" s="26">
        <v>42.25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0.05</v>
      </c>
      <c r="BL22" s="26">
        <v>0</v>
      </c>
      <c r="BM22" s="26">
        <v>0</v>
      </c>
      <c r="BN22" s="26">
        <v>0.01</v>
      </c>
      <c r="BO22" s="26">
        <v>0</v>
      </c>
      <c r="BP22" s="26">
        <v>0</v>
      </c>
      <c r="BQ22" s="26">
        <v>0</v>
      </c>
      <c r="BR22" s="26">
        <v>0</v>
      </c>
      <c r="BS22" s="26">
        <v>0.04</v>
      </c>
      <c r="BT22" s="26">
        <v>0</v>
      </c>
      <c r="BU22" s="26">
        <v>0</v>
      </c>
      <c r="BV22" s="26">
        <v>0.16</v>
      </c>
      <c r="BW22" s="26">
        <v>0.03</v>
      </c>
      <c r="BX22" s="26">
        <v>0</v>
      </c>
      <c r="BY22" s="26">
        <v>0</v>
      </c>
      <c r="BZ22" s="26">
        <v>0</v>
      </c>
      <c r="CA22" s="26">
        <v>0</v>
      </c>
      <c r="CB22" s="26">
        <v>15.28</v>
      </c>
      <c r="CC22" s="27"/>
      <c r="CD22" s="27"/>
      <c r="CE22" s="26">
        <v>0.27</v>
      </c>
      <c r="CG22" s="26">
        <v>3.25</v>
      </c>
      <c r="CH22" s="26">
        <v>3.25</v>
      </c>
      <c r="CI22" s="26">
        <v>3.25</v>
      </c>
      <c r="CJ22" s="26">
        <v>617.5</v>
      </c>
      <c r="CK22" s="26">
        <v>237.9</v>
      </c>
      <c r="CL22" s="26">
        <v>427.7</v>
      </c>
      <c r="CM22" s="26">
        <v>6.18</v>
      </c>
      <c r="CN22" s="26">
        <v>5.14</v>
      </c>
      <c r="CO22" s="26">
        <v>5.66</v>
      </c>
      <c r="CP22" s="26">
        <v>0</v>
      </c>
      <c r="CQ22" s="26">
        <v>0</v>
      </c>
    </row>
    <row r="23" spans="1:95" s="26" customFormat="1" x14ac:dyDescent="0.25">
      <c r="A23" s="23" t="str">
        <f>"-"</f>
        <v>-</v>
      </c>
      <c r="B23" s="24" t="s">
        <v>114</v>
      </c>
      <c r="C23" s="25" t="str">
        <f>"150"</f>
        <v>150</v>
      </c>
      <c r="D23" s="25">
        <v>0.6</v>
      </c>
      <c r="E23" s="25">
        <v>0</v>
      </c>
      <c r="F23" s="25">
        <v>0.6</v>
      </c>
      <c r="G23" s="25">
        <v>0.6</v>
      </c>
      <c r="H23" s="25">
        <v>17.399999999999999</v>
      </c>
      <c r="I23" s="25">
        <v>73.02</v>
      </c>
      <c r="J23" s="25">
        <v>0.15</v>
      </c>
      <c r="K23" s="25">
        <v>0</v>
      </c>
      <c r="L23" s="25">
        <v>0</v>
      </c>
      <c r="M23" s="25">
        <v>0</v>
      </c>
      <c r="N23" s="25">
        <v>13.5</v>
      </c>
      <c r="O23" s="25">
        <v>1.2</v>
      </c>
      <c r="P23" s="25">
        <v>2.7</v>
      </c>
      <c r="Q23" s="25">
        <v>0</v>
      </c>
      <c r="R23" s="25">
        <v>0</v>
      </c>
      <c r="S23" s="25">
        <v>1.2</v>
      </c>
      <c r="T23" s="25">
        <v>0.75</v>
      </c>
      <c r="U23" s="25">
        <v>39</v>
      </c>
      <c r="V23" s="25">
        <v>417</v>
      </c>
      <c r="W23" s="25">
        <v>24</v>
      </c>
      <c r="X23" s="25">
        <v>13.5</v>
      </c>
      <c r="Y23" s="25">
        <v>16.5</v>
      </c>
      <c r="Z23" s="25">
        <v>3.3</v>
      </c>
      <c r="AA23" s="25">
        <v>0</v>
      </c>
      <c r="AB23" s="25">
        <v>45</v>
      </c>
      <c r="AC23" s="25">
        <v>7.5</v>
      </c>
      <c r="AD23" s="25">
        <v>0.3</v>
      </c>
      <c r="AE23" s="25">
        <v>0.05</v>
      </c>
      <c r="AF23" s="25">
        <v>0.03</v>
      </c>
      <c r="AG23" s="25">
        <v>0.45</v>
      </c>
      <c r="AH23" s="25">
        <v>0.6</v>
      </c>
      <c r="AI23" s="25">
        <v>15</v>
      </c>
      <c r="AJ23" s="26">
        <v>0</v>
      </c>
      <c r="AK23" s="26">
        <v>18</v>
      </c>
      <c r="AL23" s="26">
        <v>19.5</v>
      </c>
      <c r="AM23" s="26">
        <v>28.5</v>
      </c>
      <c r="AN23" s="26">
        <v>27</v>
      </c>
      <c r="AO23" s="26">
        <v>4.5</v>
      </c>
      <c r="AP23" s="26">
        <v>16.5</v>
      </c>
      <c r="AQ23" s="26">
        <v>4.5</v>
      </c>
      <c r="AR23" s="26">
        <v>13.5</v>
      </c>
      <c r="AS23" s="26">
        <v>25.5</v>
      </c>
      <c r="AT23" s="26">
        <v>15</v>
      </c>
      <c r="AU23" s="26">
        <v>117</v>
      </c>
      <c r="AV23" s="26">
        <v>10.5</v>
      </c>
      <c r="AW23" s="26">
        <v>21</v>
      </c>
      <c r="AX23" s="26">
        <v>63</v>
      </c>
      <c r="AY23" s="26">
        <v>0</v>
      </c>
      <c r="AZ23" s="26">
        <v>19.5</v>
      </c>
      <c r="BA23" s="26">
        <v>24</v>
      </c>
      <c r="BB23" s="26">
        <v>9</v>
      </c>
      <c r="BC23" s="26">
        <v>7.5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129.44999999999999</v>
      </c>
      <c r="CC23" s="27"/>
      <c r="CD23" s="27"/>
      <c r="CE23" s="26">
        <v>7.5</v>
      </c>
      <c r="CG23" s="26">
        <v>3</v>
      </c>
      <c r="CH23" s="26">
        <v>3</v>
      </c>
      <c r="CI23" s="26">
        <v>3</v>
      </c>
      <c r="CJ23" s="26">
        <v>225</v>
      </c>
      <c r="CK23" s="26">
        <v>225</v>
      </c>
      <c r="CL23" s="26">
        <v>225</v>
      </c>
      <c r="CM23" s="26">
        <v>70.2</v>
      </c>
      <c r="CN23" s="26">
        <v>70.2</v>
      </c>
      <c r="CO23" s="26">
        <v>70.2</v>
      </c>
      <c r="CP23" s="26">
        <v>0</v>
      </c>
      <c r="CQ23" s="26">
        <v>0</v>
      </c>
    </row>
    <row r="24" spans="1:95" s="26" customFormat="1" ht="47.25" x14ac:dyDescent="0.25">
      <c r="A24" s="23" t="str">
        <f>""</f>
        <v/>
      </c>
      <c r="B24" s="24" t="s">
        <v>115</v>
      </c>
      <c r="C24" s="25" t="str">
        <f>"200"</f>
        <v>200</v>
      </c>
      <c r="D24" s="25">
        <v>0.02</v>
      </c>
      <c r="E24" s="25">
        <v>0</v>
      </c>
      <c r="F24" s="25">
        <v>0</v>
      </c>
      <c r="G24" s="25">
        <v>0</v>
      </c>
      <c r="H24" s="25">
        <v>26.47</v>
      </c>
      <c r="I24" s="25">
        <v>105.17703999999999</v>
      </c>
      <c r="J24" s="25">
        <v>0</v>
      </c>
      <c r="K24" s="25">
        <v>0</v>
      </c>
      <c r="L24" s="25">
        <v>0</v>
      </c>
      <c r="M24" s="25">
        <v>0</v>
      </c>
      <c r="N24" s="25">
        <v>9.2799999999999994</v>
      </c>
      <c r="O24" s="25">
        <v>16.88</v>
      </c>
      <c r="P24" s="25">
        <v>0.31</v>
      </c>
      <c r="Q24" s="25">
        <v>0</v>
      </c>
      <c r="R24" s="25">
        <v>0</v>
      </c>
      <c r="S24" s="25">
        <v>0</v>
      </c>
      <c r="T24" s="25">
        <v>0.08</v>
      </c>
      <c r="U24" s="25">
        <v>1.54</v>
      </c>
      <c r="V24" s="25">
        <v>3.43</v>
      </c>
      <c r="W24" s="25">
        <v>8.7100000000000009</v>
      </c>
      <c r="X24" s="25">
        <v>0</v>
      </c>
      <c r="Y24" s="25">
        <v>16.079999999999998</v>
      </c>
      <c r="Z24" s="25">
        <v>0.03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194.81</v>
      </c>
      <c r="CC24" s="27"/>
      <c r="CD24" s="27"/>
      <c r="CE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31.5" x14ac:dyDescent="0.25">
      <c r="A25" s="23" t="str">
        <f>"2/9"</f>
        <v>2/9</v>
      </c>
      <c r="B25" s="24" t="s">
        <v>116</v>
      </c>
      <c r="C25" s="25" t="str">
        <f>"90"</f>
        <v>90</v>
      </c>
      <c r="D25" s="25">
        <v>10.75</v>
      </c>
      <c r="E25" s="25">
        <v>10.24</v>
      </c>
      <c r="F25" s="25">
        <v>10.39</v>
      </c>
      <c r="G25" s="25">
        <v>0.05</v>
      </c>
      <c r="H25" s="25">
        <v>3.92</v>
      </c>
      <c r="I25" s="25">
        <v>152.06427500000001</v>
      </c>
      <c r="J25" s="25">
        <v>4.25</v>
      </c>
      <c r="K25" s="25">
        <v>0.06</v>
      </c>
      <c r="L25" s="25">
        <v>0</v>
      </c>
      <c r="M25" s="25">
        <v>0</v>
      </c>
      <c r="N25" s="25">
        <v>0.3</v>
      </c>
      <c r="O25" s="25">
        <v>3.4</v>
      </c>
      <c r="P25" s="25">
        <v>0.23</v>
      </c>
      <c r="Q25" s="25">
        <v>0</v>
      </c>
      <c r="R25" s="25">
        <v>0</v>
      </c>
      <c r="S25" s="25">
        <v>0.02</v>
      </c>
      <c r="T25" s="25">
        <v>1.04</v>
      </c>
      <c r="U25" s="25">
        <v>131.4</v>
      </c>
      <c r="V25" s="25">
        <v>73.010000000000005</v>
      </c>
      <c r="W25" s="25">
        <v>12.33</v>
      </c>
      <c r="X25" s="25">
        <v>9.3699999999999992</v>
      </c>
      <c r="Y25" s="25">
        <v>77.11</v>
      </c>
      <c r="Z25" s="25">
        <v>0.87</v>
      </c>
      <c r="AA25" s="25">
        <v>28.64</v>
      </c>
      <c r="AB25" s="25">
        <v>15.51</v>
      </c>
      <c r="AC25" s="25">
        <v>60.06</v>
      </c>
      <c r="AD25" s="25">
        <v>0.42</v>
      </c>
      <c r="AE25" s="25">
        <v>0.03</v>
      </c>
      <c r="AF25" s="25">
        <v>0.06</v>
      </c>
      <c r="AG25" s="25">
        <v>3.88</v>
      </c>
      <c r="AH25" s="25">
        <v>7.94</v>
      </c>
      <c r="AI25" s="25">
        <v>0.39</v>
      </c>
      <c r="AJ25" s="26">
        <v>0</v>
      </c>
      <c r="AK25" s="26">
        <v>597.28</v>
      </c>
      <c r="AL25" s="26">
        <v>647.14</v>
      </c>
      <c r="AM25" s="26">
        <v>947.33</v>
      </c>
      <c r="AN25" s="26">
        <v>1119.23</v>
      </c>
      <c r="AO25" s="26">
        <v>284.47000000000003</v>
      </c>
      <c r="AP25" s="26">
        <v>540.07000000000005</v>
      </c>
      <c r="AQ25" s="26">
        <v>6.1</v>
      </c>
      <c r="AR25" s="26">
        <v>546.32000000000005</v>
      </c>
      <c r="AS25" s="26">
        <v>15.73</v>
      </c>
      <c r="AT25" s="26">
        <v>18.63</v>
      </c>
      <c r="AU25" s="26">
        <v>16.690000000000001</v>
      </c>
      <c r="AV25" s="26">
        <v>287.63</v>
      </c>
      <c r="AW25" s="26">
        <v>16.329999999999998</v>
      </c>
      <c r="AX25" s="26">
        <v>142.05000000000001</v>
      </c>
      <c r="AY25" s="26">
        <v>0</v>
      </c>
      <c r="AZ25" s="26">
        <v>44.82</v>
      </c>
      <c r="BA25" s="26">
        <v>23.81</v>
      </c>
      <c r="BB25" s="26">
        <v>370.53</v>
      </c>
      <c r="BC25" s="26">
        <v>134.44</v>
      </c>
      <c r="BD25" s="26">
        <v>0.05</v>
      </c>
      <c r="BE25" s="26">
        <v>0.02</v>
      </c>
      <c r="BF25" s="26">
        <v>0.01</v>
      </c>
      <c r="BG25" s="26">
        <v>0.03</v>
      </c>
      <c r="BH25" s="26">
        <v>0.03</v>
      </c>
      <c r="BI25" s="26">
        <v>0.16</v>
      </c>
      <c r="BJ25" s="26">
        <v>0</v>
      </c>
      <c r="BK25" s="26">
        <v>0.45</v>
      </c>
      <c r="BL25" s="26">
        <v>0</v>
      </c>
      <c r="BM25" s="26">
        <v>0.14000000000000001</v>
      </c>
      <c r="BN25" s="26">
        <v>0</v>
      </c>
      <c r="BO25" s="26">
        <v>0</v>
      </c>
      <c r="BP25" s="26">
        <v>0</v>
      </c>
      <c r="BQ25" s="26">
        <v>0.03</v>
      </c>
      <c r="BR25" s="26">
        <v>0.05</v>
      </c>
      <c r="BS25" s="26">
        <v>0.37</v>
      </c>
      <c r="BT25" s="26">
        <v>0</v>
      </c>
      <c r="BU25" s="26">
        <v>0</v>
      </c>
      <c r="BV25" s="26">
        <v>0.04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92.75</v>
      </c>
      <c r="CC25" s="27"/>
      <c r="CD25" s="27"/>
      <c r="CE25" s="26">
        <v>31.22</v>
      </c>
      <c r="CG25" s="26">
        <v>18.16</v>
      </c>
      <c r="CH25" s="26">
        <v>9.08</v>
      </c>
      <c r="CI25" s="26">
        <v>13.62</v>
      </c>
      <c r="CJ25" s="26">
        <v>22.2</v>
      </c>
      <c r="CK25" s="26">
        <v>7.31</v>
      </c>
      <c r="CL25" s="26">
        <v>14.76</v>
      </c>
      <c r="CM25" s="26">
        <v>0.77</v>
      </c>
      <c r="CN25" s="26">
        <v>0.39</v>
      </c>
      <c r="CO25" s="26">
        <v>0.57999999999999996</v>
      </c>
      <c r="CP25" s="26">
        <v>0</v>
      </c>
      <c r="CQ25" s="26">
        <v>0.45</v>
      </c>
    </row>
    <row r="26" spans="1:95" s="26" customFormat="1" ht="31.5" x14ac:dyDescent="0.25">
      <c r="A26" s="23" t="str">
        <f>"22/2"</f>
        <v>22/2</v>
      </c>
      <c r="B26" s="24" t="s">
        <v>117</v>
      </c>
      <c r="C26" s="25" t="str">
        <f>"200"</f>
        <v>200</v>
      </c>
      <c r="D26" s="25">
        <v>1.95</v>
      </c>
      <c r="E26" s="25">
        <v>0.03</v>
      </c>
      <c r="F26" s="25">
        <v>3.07</v>
      </c>
      <c r="G26" s="25">
        <v>0.22</v>
      </c>
      <c r="H26" s="25">
        <v>12.64</v>
      </c>
      <c r="I26" s="25">
        <v>84.93416959999999</v>
      </c>
      <c r="J26" s="25">
        <v>1.92</v>
      </c>
      <c r="K26" s="25">
        <v>0.09</v>
      </c>
      <c r="L26" s="25">
        <v>0</v>
      </c>
      <c r="M26" s="25">
        <v>0</v>
      </c>
      <c r="N26" s="25">
        <v>1.4</v>
      </c>
      <c r="O26" s="25">
        <v>10.31</v>
      </c>
      <c r="P26" s="25">
        <v>0.93</v>
      </c>
      <c r="Q26" s="25">
        <v>0</v>
      </c>
      <c r="R26" s="25">
        <v>0</v>
      </c>
      <c r="S26" s="25">
        <v>0.04</v>
      </c>
      <c r="T26" s="25">
        <v>0.68</v>
      </c>
      <c r="U26" s="25">
        <v>156.28</v>
      </c>
      <c r="V26" s="25">
        <v>47.63</v>
      </c>
      <c r="W26" s="25">
        <v>9.33</v>
      </c>
      <c r="X26" s="25">
        <v>6.25</v>
      </c>
      <c r="Y26" s="25">
        <v>21.88</v>
      </c>
      <c r="Z26" s="25">
        <v>0.37</v>
      </c>
      <c r="AA26" s="25">
        <v>16</v>
      </c>
      <c r="AB26" s="25">
        <v>874.8</v>
      </c>
      <c r="AC26" s="25">
        <v>178</v>
      </c>
      <c r="AD26" s="25">
        <v>0.32</v>
      </c>
      <c r="AE26" s="25">
        <v>0.03</v>
      </c>
      <c r="AF26" s="25">
        <v>0.02</v>
      </c>
      <c r="AG26" s="25">
        <v>0.25</v>
      </c>
      <c r="AH26" s="25">
        <v>0.59</v>
      </c>
      <c r="AI26" s="25">
        <v>0.42</v>
      </c>
      <c r="AJ26" s="26">
        <v>0</v>
      </c>
      <c r="AK26" s="26">
        <v>79.66</v>
      </c>
      <c r="AL26" s="26">
        <v>72.56</v>
      </c>
      <c r="AM26" s="26">
        <v>134.22</v>
      </c>
      <c r="AN26" s="26">
        <v>44.42</v>
      </c>
      <c r="AO26" s="26">
        <v>25.68</v>
      </c>
      <c r="AP26" s="26">
        <v>53.59</v>
      </c>
      <c r="AQ26" s="26">
        <v>18.149999999999999</v>
      </c>
      <c r="AR26" s="26">
        <v>83.42</v>
      </c>
      <c r="AS26" s="26">
        <v>57.55</v>
      </c>
      <c r="AT26" s="26">
        <v>67.59</v>
      </c>
      <c r="AU26" s="26">
        <v>66.760000000000005</v>
      </c>
      <c r="AV26" s="26">
        <v>34.159999999999997</v>
      </c>
      <c r="AW26" s="26">
        <v>58.72</v>
      </c>
      <c r="AX26" s="26">
        <v>512.28</v>
      </c>
      <c r="AY26" s="26">
        <v>0</v>
      </c>
      <c r="AZ26" s="26">
        <v>158.06</v>
      </c>
      <c r="BA26" s="26">
        <v>84.05</v>
      </c>
      <c r="BB26" s="26">
        <v>42.73</v>
      </c>
      <c r="BC26" s="26">
        <v>33.01</v>
      </c>
      <c r="BD26" s="26">
        <v>0.11</v>
      </c>
      <c r="BE26" s="26">
        <v>0.05</v>
      </c>
      <c r="BF26" s="26">
        <v>0.03</v>
      </c>
      <c r="BG26" s="26">
        <v>0.06</v>
      </c>
      <c r="BH26" s="26">
        <v>7.0000000000000007E-2</v>
      </c>
      <c r="BI26" s="26">
        <v>0.31</v>
      </c>
      <c r="BJ26" s="26">
        <v>0</v>
      </c>
      <c r="BK26" s="26">
        <v>0.9</v>
      </c>
      <c r="BL26" s="26">
        <v>0</v>
      </c>
      <c r="BM26" s="26">
        <v>0.27</v>
      </c>
      <c r="BN26" s="26">
        <v>0</v>
      </c>
      <c r="BO26" s="26">
        <v>0</v>
      </c>
      <c r="BP26" s="26">
        <v>0</v>
      </c>
      <c r="BQ26" s="26">
        <v>0.06</v>
      </c>
      <c r="BR26" s="26">
        <v>0.09</v>
      </c>
      <c r="BS26" s="26">
        <v>0.71</v>
      </c>
      <c r="BT26" s="26">
        <v>0</v>
      </c>
      <c r="BU26" s="26">
        <v>0</v>
      </c>
      <c r="BV26" s="26">
        <v>0.1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195.62</v>
      </c>
      <c r="CC26" s="27"/>
      <c r="CD26" s="27"/>
      <c r="CE26" s="26">
        <v>161.80000000000001</v>
      </c>
      <c r="CG26" s="26">
        <v>16.989999999999998</v>
      </c>
      <c r="CH26" s="26">
        <v>8.8699999999999992</v>
      </c>
      <c r="CI26" s="26">
        <v>12.93</v>
      </c>
      <c r="CJ26" s="26">
        <v>245.01</v>
      </c>
      <c r="CK26" s="26">
        <v>146.69</v>
      </c>
      <c r="CL26" s="26">
        <v>195.85</v>
      </c>
      <c r="CM26" s="26">
        <v>4.78</v>
      </c>
      <c r="CN26" s="26">
        <v>2.4500000000000002</v>
      </c>
      <c r="CO26" s="26">
        <v>3.61</v>
      </c>
      <c r="CP26" s="26">
        <v>0</v>
      </c>
      <c r="CQ26" s="26">
        <v>0.4</v>
      </c>
    </row>
    <row r="27" spans="1:95" s="17" customFormat="1" ht="31.5" x14ac:dyDescent="0.25">
      <c r="A27" s="19" t="str">
        <f>"1/9"</f>
        <v>1/9</v>
      </c>
      <c r="B27" s="20" t="s">
        <v>118</v>
      </c>
      <c r="C27" s="21" t="str">
        <f>"5"</f>
        <v>5</v>
      </c>
      <c r="D27" s="21">
        <v>1.02</v>
      </c>
      <c r="E27" s="21">
        <v>1.02</v>
      </c>
      <c r="F27" s="21">
        <v>0.86</v>
      </c>
      <c r="G27" s="21">
        <v>0</v>
      </c>
      <c r="H27" s="21">
        <v>0</v>
      </c>
      <c r="I27" s="21">
        <v>11.857499999999998</v>
      </c>
      <c r="J27" s="21">
        <v>0.28000000000000003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7.0000000000000007E-2</v>
      </c>
      <c r="U27" s="21">
        <v>8.43</v>
      </c>
      <c r="V27" s="21">
        <v>6.67</v>
      </c>
      <c r="W27" s="21">
        <v>0.87</v>
      </c>
      <c r="X27" s="21">
        <v>0.85</v>
      </c>
      <c r="Y27" s="21">
        <v>7.23</v>
      </c>
      <c r="Z27" s="21">
        <v>0.08</v>
      </c>
      <c r="AA27" s="21">
        <v>2.19</v>
      </c>
      <c r="AB27" s="21">
        <v>0.63</v>
      </c>
      <c r="AC27" s="21">
        <v>4.5</v>
      </c>
      <c r="AD27" s="21">
        <v>0.03</v>
      </c>
      <c r="AE27" s="21">
        <v>0</v>
      </c>
      <c r="AF27" s="21">
        <v>0.01</v>
      </c>
      <c r="AG27" s="21">
        <v>0.39</v>
      </c>
      <c r="AH27" s="21">
        <v>0.78</v>
      </c>
      <c r="AI27" s="21">
        <v>0.03</v>
      </c>
      <c r="AJ27" s="17">
        <v>0</v>
      </c>
      <c r="AK27" s="17">
        <v>57.6</v>
      </c>
      <c r="AL27" s="17">
        <v>62.83</v>
      </c>
      <c r="AM27" s="17">
        <v>91.13</v>
      </c>
      <c r="AN27" s="17">
        <v>111.09</v>
      </c>
      <c r="AO27" s="17">
        <v>27.79</v>
      </c>
      <c r="AP27" s="17">
        <v>52.65</v>
      </c>
      <c r="AQ27" s="17">
        <v>0</v>
      </c>
      <c r="AR27" s="17">
        <v>52.43</v>
      </c>
      <c r="AS27" s="17">
        <v>0</v>
      </c>
      <c r="AT27" s="17">
        <v>0</v>
      </c>
      <c r="AU27" s="17">
        <v>0</v>
      </c>
      <c r="AV27" s="17">
        <v>27.96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36.06</v>
      </c>
      <c r="BC27" s="17">
        <v>12.6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3.91</v>
      </c>
      <c r="CC27" s="22"/>
      <c r="CD27" s="22"/>
      <c r="CE27" s="17">
        <v>2.29</v>
      </c>
      <c r="CG27" s="17">
        <v>1</v>
      </c>
      <c r="CH27" s="17">
        <v>0.5</v>
      </c>
      <c r="CI27" s="17">
        <v>0.75</v>
      </c>
      <c r="CJ27" s="17">
        <v>0.08</v>
      </c>
      <c r="CK27" s="17">
        <v>0.08</v>
      </c>
      <c r="CL27" s="17">
        <v>0.08</v>
      </c>
      <c r="CM27" s="17">
        <v>0</v>
      </c>
      <c r="CN27" s="17">
        <v>0</v>
      </c>
      <c r="CO27" s="17">
        <v>0</v>
      </c>
      <c r="CP27" s="17">
        <v>0</v>
      </c>
      <c r="CQ27" s="17">
        <v>0.03</v>
      </c>
    </row>
    <row r="28" spans="1:95" s="31" customFormat="1" x14ac:dyDescent="0.25">
      <c r="A28" s="28"/>
      <c r="B28" s="29" t="s">
        <v>119</v>
      </c>
      <c r="C28" s="30"/>
      <c r="D28" s="30">
        <v>26.65</v>
      </c>
      <c r="E28" s="30">
        <v>11.32</v>
      </c>
      <c r="F28" s="30">
        <v>23.54</v>
      </c>
      <c r="G28" s="30">
        <v>6.83</v>
      </c>
      <c r="H28" s="30">
        <v>132.85</v>
      </c>
      <c r="I28" s="30">
        <v>830.27</v>
      </c>
      <c r="J28" s="30">
        <v>9.19</v>
      </c>
      <c r="K28" s="30">
        <v>2.57</v>
      </c>
      <c r="L28" s="30">
        <v>0</v>
      </c>
      <c r="M28" s="30">
        <v>0</v>
      </c>
      <c r="N28" s="30">
        <v>30.5</v>
      </c>
      <c r="O28" s="30">
        <v>88.58</v>
      </c>
      <c r="P28" s="30">
        <v>13.76</v>
      </c>
      <c r="Q28" s="30">
        <v>0</v>
      </c>
      <c r="R28" s="30">
        <v>0</v>
      </c>
      <c r="S28" s="30">
        <v>1.74</v>
      </c>
      <c r="T28" s="30">
        <v>6.19</v>
      </c>
      <c r="U28" s="30">
        <v>802.28</v>
      </c>
      <c r="V28" s="30">
        <v>980.05</v>
      </c>
      <c r="W28" s="30">
        <v>104.01</v>
      </c>
      <c r="X28" s="30">
        <v>157.19</v>
      </c>
      <c r="Y28" s="30">
        <v>358.18</v>
      </c>
      <c r="Z28" s="30">
        <v>9.74</v>
      </c>
      <c r="AA28" s="30">
        <v>61.82</v>
      </c>
      <c r="AB28" s="30">
        <v>2090.2600000000002</v>
      </c>
      <c r="AC28" s="30">
        <v>461.68</v>
      </c>
      <c r="AD28" s="30">
        <v>3.67</v>
      </c>
      <c r="AE28" s="30">
        <v>0.38</v>
      </c>
      <c r="AF28" s="30">
        <v>0.26</v>
      </c>
      <c r="AG28" s="30">
        <v>7.49</v>
      </c>
      <c r="AH28" s="30">
        <v>14.91</v>
      </c>
      <c r="AI28" s="30">
        <v>36.159999999999997</v>
      </c>
      <c r="AJ28" s="31">
        <v>0</v>
      </c>
      <c r="AK28" s="31">
        <v>1323.96</v>
      </c>
      <c r="AL28" s="31">
        <v>1282.47</v>
      </c>
      <c r="AM28" s="31">
        <v>1967.47</v>
      </c>
      <c r="AN28" s="31">
        <v>1750.44</v>
      </c>
      <c r="AO28" s="31">
        <v>590.85</v>
      </c>
      <c r="AP28" s="31">
        <v>1040.52</v>
      </c>
      <c r="AQ28" s="31">
        <v>185.71</v>
      </c>
      <c r="AR28" s="31">
        <v>1299.0999999999999</v>
      </c>
      <c r="AS28" s="31">
        <v>624.9</v>
      </c>
      <c r="AT28" s="31">
        <v>947.85</v>
      </c>
      <c r="AU28" s="31">
        <v>1120.33</v>
      </c>
      <c r="AV28" s="31">
        <v>626.33000000000004</v>
      </c>
      <c r="AW28" s="31">
        <v>692.93</v>
      </c>
      <c r="AX28" s="31">
        <v>3355.17</v>
      </c>
      <c r="AY28" s="31">
        <v>0</v>
      </c>
      <c r="AZ28" s="31">
        <v>946.55</v>
      </c>
      <c r="BA28" s="31">
        <v>687.58</v>
      </c>
      <c r="BB28" s="31">
        <v>842.01</v>
      </c>
      <c r="BC28" s="31">
        <v>472.18</v>
      </c>
      <c r="BD28" s="31">
        <v>0.26</v>
      </c>
      <c r="BE28" s="31">
        <v>0.12</v>
      </c>
      <c r="BF28" s="31">
        <v>0.06</v>
      </c>
      <c r="BG28" s="31">
        <v>0.15</v>
      </c>
      <c r="BH28" s="31">
        <v>0.17</v>
      </c>
      <c r="BI28" s="31">
        <v>0.77</v>
      </c>
      <c r="BJ28" s="31">
        <v>0</v>
      </c>
      <c r="BK28" s="31">
        <v>2.73</v>
      </c>
      <c r="BL28" s="31">
        <v>0</v>
      </c>
      <c r="BM28" s="31">
        <v>0.83</v>
      </c>
      <c r="BN28" s="31">
        <v>0.02</v>
      </c>
      <c r="BO28" s="31">
        <v>0.02</v>
      </c>
      <c r="BP28" s="31">
        <v>0</v>
      </c>
      <c r="BQ28" s="31">
        <v>0.15</v>
      </c>
      <c r="BR28" s="31">
        <v>0.24</v>
      </c>
      <c r="BS28" s="31">
        <v>3.2</v>
      </c>
      <c r="BT28" s="31">
        <v>0.01</v>
      </c>
      <c r="BU28" s="31">
        <v>0</v>
      </c>
      <c r="BV28" s="31">
        <v>3.07</v>
      </c>
      <c r="BW28" s="31">
        <v>0.09</v>
      </c>
      <c r="BX28" s="31">
        <v>0</v>
      </c>
      <c r="BY28" s="31">
        <v>0</v>
      </c>
      <c r="BZ28" s="31">
        <v>0</v>
      </c>
      <c r="CA28" s="31">
        <v>0</v>
      </c>
      <c r="CB28" s="31">
        <v>785.24</v>
      </c>
      <c r="CC28" s="15"/>
      <c r="CD28" s="15"/>
      <c r="CE28" s="31">
        <v>410.2</v>
      </c>
      <c r="CG28" s="31">
        <v>77.02</v>
      </c>
      <c r="CH28" s="31">
        <v>43.02</v>
      </c>
      <c r="CI28" s="31">
        <v>60.02</v>
      </c>
      <c r="CJ28" s="31">
        <v>4061.47</v>
      </c>
      <c r="CK28" s="31">
        <v>1905.69</v>
      </c>
      <c r="CL28" s="31">
        <v>2983.58</v>
      </c>
      <c r="CM28" s="31">
        <v>123.28</v>
      </c>
      <c r="CN28" s="31">
        <v>108.89</v>
      </c>
      <c r="CO28" s="31">
        <v>116.09</v>
      </c>
      <c r="CP28" s="31">
        <v>11.8</v>
      </c>
      <c r="CQ28" s="31">
        <v>1.55</v>
      </c>
    </row>
    <row r="29" spans="1:95" s="31" customFormat="1" x14ac:dyDescent="0.25">
      <c r="A29" s="28"/>
      <c r="B29" s="29" t="s">
        <v>120</v>
      </c>
      <c r="C29" s="30"/>
      <c r="D29" s="30">
        <v>52.16</v>
      </c>
      <c r="E29" s="30">
        <v>29.03</v>
      </c>
      <c r="F29" s="30">
        <v>41.56</v>
      </c>
      <c r="G29" s="30">
        <v>17.010000000000002</v>
      </c>
      <c r="H29" s="30">
        <v>221.76</v>
      </c>
      <c r="I29" s="30">
        <v>1445.83</v>
      </c>
      <c r="J29" s="30">
        <v>15.61</v>
      </c>
      <c r="K29" s="30">
        <v>8.5</v>
      </c>
      <c r="L29" s="30">
        <v>0</v>
      </c>
      <c r="M29" s="30">
        <v>0</v>
      </c>
      <c r="N29" s="30">
        <v>52.78</v>
      </c>
      <c r="O29" s="30">
        <v>150.19</v>
      </c>
      <c r="P29" s="30">
        <v>18.79</v>
      </c>
      <c r="Q29" s="30">
        <v>0</v>
      </c>
      <c r="R29" s="30">
        <v>0</v>
      </c>
      <c r="S29" s="30">
        <v>3.08</v>
      </c>
      <c r="T29" s="30">
        <v>11.67</v>
      </c>
      <c r="U29" s="30">
        <v>1617.27</v>
      </c>
      <c r="V29" s="30">
        <v>1561.12</v>
      </c>
      <c r="W29" s="30">
        <v>362.96</v>
      </c>
      <c r="X29" s="30">
        <v>249.68</v>
      </c>
      <c r="Y29" s="30">
        <v>755.4</v>
      </c>
      <c r="Z29" s="30">
        <v>12.25</v>
      </c>
      <c r="AA29" s="30">
        <v>128.74</v>
      </c>
      <c r="AB29" s="30">
        <v>2957.51</v>
      </c>
      <c r="AC29" s="30">
        <v>687.93</v>
      </c>
      <c r="AD29" s="30">
        <v>9.1199999999999992</v>
      </c>
      <c r="AE29" s="30">
        <v>0.55000000000000004</v>
      </c>
      <c r="AF29" s="30">
        <v>0.49</v>
      </c>
      <c r="AG29" s="30">
        <v>9.64</v>
      </c>
      <c r="AH29" s="30">
        <v>22.71</v>
      </c>
      <c r="AI29" s="30">
        <v>91</v>
      </c>
      <c r="AJ29" s="31">
        <v>0</v>
      </c>
      <c r="AK29" s="31">
        <v>2023.56</v>
      </c>
      <c r="AL29" s="31">
        <v>1856.2</v>
      </c>
      <c r="AM29" s="31">
        <v>3010.59</v>
      </c>
      <c r="AN29" s="31">
        <v>2323.46</v>
      </c>
      <c r="AO29" s="31">
        <v>844.28</v>
      </c>
      <c r="AP29" s="31">
        <v>1473.47</v>
      </c>
      <c r="AQ29" s="31">
        <v>420.62</v>
      </c>
      <c r="AR29" s="31">
        <v>1940.55</v>
      </c>
      <c r="AS29" s="31">
        <v>1108.58</v>
      </c>
      <c r="AT29" s="31">
        <v>1550.67</v>
      </c>
      <c r="AU29" s="31">
        <v>1938.36</v>
      </c>
      <c r="AV29" s="31">
        <v>930.32</v>
      </c>
      <c r="AW29" s="31">
        <v>1082.3399999999999</v>
      </c>
      <c r="AX29" s="31">
        <v>6177.24</v>
      </c>
      <c r="AY29" s="31">
        <v>0.47</v>
      </c>
      <c r="AZ29" s="31">
        <v>1950.37</v>
      </c>
      <c r="BA29" s="31">
        <v>1277.8399999999999</v>
      </c>
      <c r="BB29" s="31">
        <v>1377.09</v>
      </c>
      <c r="BC29" s="31">
        <v>658.75</v>
      </c>
      <c r="BD29" s="31">
        <v>0.36</v>
      </c>
      <c r="BE29" s="31">
        <v>0.18</v>
      </c>
      <c r="BF29" s="31">
        <v>0.17</v>
      </c>
      <c r="BG29" s="31">
        <v>0.42</v>
      </c>
      <c r="BH29" s="31">
        <v>0.48</v>
      </c>
      <c r="BI29" s="31">
        <v>1.73</v>
      </c>
      <c r="BJ29" s="31">
        <v>0.08</v>
      </c>
      <c r="BK29" s="31">
        <v>5.56</v>
      </c>
      <c r="BL29" s="31">
        <v>0.02</v>
      </c>
      <c r="BM29" s="31">
        <v>1.74</v>
      </c>
      <c r="BN29" s="31">
        <v>7.0000000000000007E-2</v>
      </c>
      <c r="BO29" s="31">
        <v>0.08</v>
      </c>
      <c r="BP29" s="31">
        <v>0</v>
      </c>
      <c r="BQ29" s="31">
        <v>0.3</v>
      </c>
      <c r="BR29" s="31">
        <v>0.47</v>
      </c>
      <c r="BS29" s="31">
        <v>6.97</v>
      </c>
      <c r="BT29" s="31">
        <v>0.01</v>
      </c>
      <c r="BU29" s="31">
        <v>0</v>
      </c>
      <c r="BV29" s="31">
        <v>8.77</v>
      </c>
      <c r="BW29" s="31">
        <v>0.1</v>
      </c>
      <c r="BX29" s="31">
        <v>0</v>
      </c>
      <c r="BY29" s="31">
        <v>0</v>
      </c>
      <c r="BZ29" s="31">
        <v>0</v>
      </c>
      <c r="CA29" s="31">
        <v>0</v>
      </c>
      <c r="CB29" s="31">
        <v>1305.05</v>
      </c>
      <c r="CC29" s="15"/>
      <c r="CD29" s="15"/>
      <c r="CE29" s="31">
        <v>621.65</v>
      </c>
      <c r="CG29" s="31">
        <v>103.76</v>
      </c>
      <c r="CH29" s="31">
        <v>62.14</v>
      </c>
      <c r="CI29" s="31">
        <v>82.95</v>
      </c>
      <c r="CJ29" s="31">
        <v>8441.9699999999993</v>
      </c>
      <c r="CK29" s="31">
        <v>3997.11</v>
      </c>
      <c r="CL29" s="31">
        <v>6219.54</v>
      </c>
      <c r="CM29" s="31">
        <v>209.96</v>
      </c>
      <c r="CN29" s="31">
        <v>159.88999999999999</v>
      </c>
      <c r="CO29" s="31">
        <v>184.92</v>
      </c>
      <c r="CP29" s="31">
        <v>26.8</v>
      </c>
      <c r="CQ29" s="31">
        <v>2.83</v>
      </c>
    </row>
  </sheetData>
  <mergeCells count="27">
    <mergeCell ref="CO8:CO9"/>
    <mergeCell ref="CJ8:CJ9"/>
    <mergeCell ref="CK8:CK9"/>
    <mergeCell ref="CL8:CL9"/>
    <mergeCell ref="CM8:CM9"/>
    <mergeCell ref="CN8:CN9"/>
    <mergeCell ref="D8:E8"/>
    <mergeCell ref="CD8:CD9"/>
    <mergeCell ref="CC8:CC9"/>
    <mergeCell ref="CE8:CE9"/>
    <mergeCell ref="CF8:CF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AI6:CD6"/>
    <mergeCell ref="B8:B9"/>
    <mergeCell ref="AI8:AI9"/>
    <mergeCell ref="CG8:CG9"/>
    <mergeCell ref="CH8:CH9"/>
    <mergeCell ref="CI8:C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33" customWidth="1"/>
    <col min="2" max="2" width="11.5703125" style="33" customWidth="1"/>
    <col min="3" max="3" width="8" style="33" customWidth="1"/>
    <col min="4" max="4" width="41.5703125" style="33" customWidth="1"/>
    <col min="5" max="5" width="10.140625" style="33" customWidth="1"/>
    <col min="6" max="6" width="9.140625" style="33"/>
    <col min="7" max="7" width="13.42578125" style="33" customWidth="1"/>
    <col min="8" max="8" width="7.7109375" style="33" customWidth="1"/>
    <col min="9" max="9" width="7.85546875" style="33" customWidth="1"/>
    <col min="10" max="10" width="10.42578125" style="33" customWidth="1"/>
    <col min="11" max="16384" width="9.140625" style="33"/>
  </cols>
  <sheetData>
    <row r="1" spans="1:10" x14ac:dyDescent="0.25">
      <c r="A1" s="33" t="s">
        <v>122</v>
      </c>
      <c r="B1" s="84" t="s">
        <v>123</v>
      </c>
      <c r="C1" s="85"/>
      <c r="D1" s="86"/>
      <c r="E1" s="33" t="s">
        <v>124</v>
      </c>
      <c r="F1" s="34"/>
      <c r="I1" s="33" t="s">
        <v>125</v>
      </c>
      <c r="J1" s="35"/>
    </row>
    <row r="2" spans="1:10" ht="7.5" customHeight="1" thickBot="1" x14ac:dyDescent="0.3"/>
    <row r="3" spans="1:10" ht="15.75" thickBot="1" x14ac:dyDescent="0.3">
      <c r="A3" s="36" t="s">
        <v>126</v>
      </c>
      <c r="B3" s="37" t="s">
        <v>127</v>
      </c>
      <c r="C3" s="37" t="s">
        <v>128</v>
      </c>
      <c r="D3" s="37" t="s">
        <v>129</v>
      </c>
      <c r="E3" s="37" t="s">
        <v>130</v>
      </c>
      <c r="F3" s="37" t="s">
        <v>131</v>
      </c>
      <c r="G3" s="37" t="s">
        <v>132</v>
      </c>
      <c r="H3" s="37" t="s">
        <v>133</v>
      </c>
      <c r="I3" s="37" t="s">
        <v>134</v>
      </c>
      <c r="J3" s="38" t="s">
        <v>135</v>
      </c>
    </row>
    <row r="4" spans="1:10" x14ac:dyDescent="0.25">
      <c r="A4" s="39" t="s">
        <v>102</v>
      </c>
      <c r="B4" s="40" t="s">
        <v>136</v>
      </c>
      <c r="C4" s="73" t="s">
        <v>153</v>
      </c>
      <c r="D4" s="42" t="s">
        <v>103</v>
      </c>
      <c r="E4" s="43">
        <v>20</v>
      </c>
      <c r="F4" s="44">
        <v>8.73</v>
      </c>
      <c r="G4" s="43">
        <v>70.12</v>
      </c>
      <c r="H4" s="43">
        <v>5.26</v>
      </c>
      <c r="I4" s="43">
        <v>5.32</v>
      </c>
      <c r="J4" s="45">
        <v>0</v>
      </c>
    </row>
    <row r="5" spans="1:10" x14ac:dyDescent="0.25">
      <c r="A5" s="46"/>
      <c r="B5" s="47"/>
      <c r="C5" s="74" t="s">
        <v>123</v>
      </c>
      <c r="D5" s="48" t="s">
        <v>104</v>
      </c>
      <c r="E5" s="49">
        <v>40</v>
      </c>
      <c r="F5" s="50">
        <v>2.1800000000000002</v>
      </c>
      <c r="G5" s="49">
        <v>89.560399999999987</v>
      </c>
      <c r="H5" s="49">
        <v>2.64</v>
      </c>
      <c r="I5" s="49">
        <v>0.26</v>
      </c>
      <c r="J5" s="51">
        <v>18.760000000000002</v>
      </c>
    </row>
    <row r="6" spans="1:10" x14ac:dyDescent="0.25">
      <c r="A6" s="46"/>
      <c r="B6" s="52" t="s">
        <v>137</v>
      </c>
      <c r="C6" s="74" t="s">
        <v>154</v>
      </c>
      <c r="D6" s="48" t="s">
        <v>105</v>
      </c>
      <c r="E6" s="49">
        <v>200</v>
      </c>
      <c r="F6" s="50">
        <v>3.7</v>
      </c>
      <c r="G6" s="49">
        <v>74.31777000000001</v>
      </c>
      <c r="H6" s="49">
        <v>0.24</v>
      </c>
      <c r="I6" s="49">
        <v>0.1</v>
      </c>
      <c r="J6" s="51">
        <v>19.489999999999998</v>
      </c>
    </row>
    <row r="7" spans="1:10" x14ac:dyDescent="0.25">
      <c r="A7" s="46"/>
      <c r="B7" s="52" t="s">
        <v>138</v>
      </c>
      <c r="C7" s="74" t="s">
        <v>155</v>
      </c>
      <c r="D7" s="48" t="s">
        <v>106</v>
      </c>
      <c r="E7" s="49">
        <v>90</v>
      </c>
      <c r="F7" s="50">
        <v>23.37</v>
      </c>
      <c r="G7" s="49">
        <v>169.57100502</v>
      </c>
      <c r="H7" s="49">
        <v>13.09</v>
      </c>
      <c r="I7" s="49">
        <v>9.0399999999999991</v>
      </c>
      <c r="J7" s="51">
        <v>9.34</v>
      </c>
    </row>
    <row r="8" spans="1:10" x14ac:dyDescent="0.25">
      <c r="A8" s="46"/>
      <c r="B8" s="52" t="s">
        <v>139</v>
      </c>
      <c r="C8" s="74" t="s">
        <v>156</v>
      </c>
      <c r="D8" s="48" t="s">
        <v>107</v>
      </c>
      <c r="E8" s="49">
        <v>150</v>
      </c>
      <c r="F8" s="50">
        <v>5.83</v>
      </c>
      <c r="G8" s="49">
        <v>196.7474775</v>
      </c>
      <c r="H8" s="49">
        <v>3.63</v>
      </c>
      <c r="I8" s="49">
        <v>3.18</v>
      </c>
      <c r="J8" s="51">
        <v>38.26</v>
      </c>
    </row>
    <row r="9" spans="1:10" x14ac:dyDescent="0.25">
      <c r="A9" s="46"/>
      <c r="B9" s="47"/>
      <c r="C9" s="74" t="s">
        <v>123</v>
      </c>
      <c r="D9" s="48" t="s">
        <v>108</v>
      </c>
      <c r="E9" s="49">
        <v>60</v>
      </c>
      <c r="F9" s="50">
        <v>3.04</v>
      </c>
      <c r="G9" s="49">
        <v>15.246840000000001</v>
      </c>
      <c r="H9" s="49">
        <v>0.65</v>
      </c>
      <c r="I9" s="49">
        <v>0.12</v>
      </c>
      <c r="J9" s="51">
        <v>3.06</v>
      </c>
    </row>
    <row r="10" spans="1:10" ht="15.75" thickBot="1" x14ac:dyDescent="0.3">
      <c r="A10" s="53"/>
      <c r="B10" s="54"/>
      <c r="C10" s="54"/>
      <c r="D10" s="55"/>
      <c r="E10" s="56"/>
      <c r="F10" s="57"/>
      <c r="G10" s="56"/>
      <c r="H10" s="56"/>
      <c r="I10" s="56"/>
      <c r="J10" s="58"/>
    </row>
    <row r="11" spans="1:10" x14ac:dyDescent="0.25">
      <c r="A11" s="39" t="s">
        <v>140</v>
      </c>
      <c r="B11" s="59" t="s">
        <v>139</v>
      </c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46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.75" thickBot="1" x14ac:dyDescent="0.3">
      <c r="A13" s="53"/>
      <c r="B13" s="54"/>
      <c r="C13" s="54"/>
      <c r="D13" s="55"/>
      <c r="E13" s="56"/>
      <c r="F13" s="57"/>
      <c r="G13" s="56"/>
      <c r="H13" s="56"/>
      <c r="I13" s="56"/>
      <c r="J13" s="58"/>
    </row>
    <row r="14" spans="1:10" ht="30" x14ac:dyDescent="0.25">
      <c r="A14" s="46" t="s">
        <v>110</v>
      </c>
      <c r="B14" s="60" t="s">
        <v>141</v>
      </c>
      <c r="C14" s="75" t="s">
        <v>157</v>
      </c>
      <c r="D14" s="62" t="s">
        <v>111</v>
      </c>
      <c r="E14" s="63">
        <v>60</v>
      </c>
      <c r="F14" s="64">
        <v>2.0499999999999998</v>
      </c>
      <c r="G14" s="63">
        <v>55.615097999999996</v>
      </c>
      <c r="H14" s="63">
        <v>0.92</v>
      </c>
      <c r="I14" s="63">
        <v>3.58</v>
      </c>
      <c r="J14" s="65">
        <v>5.59</v>
      </c>
    </row>
    <row r="15" spans="1:10" x14ac:dyDescent="0.25">
      <c r="A15" s="46"/>
      <c r="B15" s="52" t="s">
        <v>142</v>
      </c>
      <c r="C15" s="74" t="s">
        <v>158</v>
      </c>
      <c r="D15" s="48" t="s">
        <v>112</v>
      </c>
      <c r="E15" s="49">
        <v>150</v>
      </c>
      <c r="F15" s="50">
        <v>4.68</v>
      </c>
      <c r="G15" s="49">
        <v>195.19216949999998</v>
      </c>
      <c r="H15" s="49">
        <v>6.6</v>
      </c>
      <c r="I15" s="49">
        <v>4.3899999999999997</v>
      </c>
      <c r="J15" s="51">
        <v>34.520000000000003</v>
      </c>
    </row>
    <row r="16" spans="1:10" x14ac:dyDescent="0.25">
      <c r="A16" s="46"/>
      <c r="B16" s="52" t="s">
        <v>143</v>
      </c>
      <c r="C16" s="74" t="s">
        <v>123</v>
      </c>
      <c r="D16" s="48" t="s">
        <v>104</v>
      </c>
      <c r="E16" s="49">
        <v>40</v>
      </c>
      <c r="F16" s="50">
        <v>2.1800000000000002</v>
      </c>
      <c r="G16" s="49">
        <v>89.560399999999987</v>
      </c>
      <c r="H16" s="49">
        <v>2.64</v>
      </c>
      <c r="I16" s="49">
        <v>0.26</v>
      </c>
      <c r="J16" s="51">
        <v>18.760000000000002</v>
      </c>
    </row>
    <row r="17" spans="1:10" x14ac:dyDescent="0.25">
      <c r="A17" s="46"/>
      <c r="B17" s="52" t="s">
        <v>144</v>
      </c>
      <c r="C17" s="74" t="s">
        <v>123</v>
      </c>
      <c r="D17" s="48" t="s">
        <v>113</v>
      </c>
      <c r="E17" s="49" t="s">
        <v>159</v>
      </c>
      <c r="F17" s="50">
        <v>1.02</v>
      </c>
      <c r="G17" s="49">
        <v>62.848499999999987</v>
      </c>
      <c r="H17" s="49">
        <v>2.15</v>
      </c>
      <c r="I17" s="49">
        <v>0.39</v>
      </c>
      <c r="J17" s="51">
        <v>13.55</v>
      </c>
    </row>
    <row r="18" spans="1:10" x14ac:dyDescent="0.25">
      <c r="A18" s="46"/>
      <c r="B18" s="52" t="s">
        <v>145</v>
      </c>
      <c r="C18" s="74" t="s">
        <v>123</v>
      </c>
      <c r="D18" s="48" t="s">
        <v>114</v>
      </c>
      <c r="E18" s="49">
        <v>150</v>
      </c>
      <c r="F18" s="50">
        <v>11.94</v>
      </c>
      <c r="G18" s="49">
        <v>73.02</v>
      </c>
      <c r="H18" s="49">
        <v>0.6</v>
      </c>
      <c r="I18" s="49">
        <v>0.6</v>
      </c>
      <c r="J18" s="51">
        <v>17.399999999999999</v>
      </c>
    </row>
    <row r="19" spans="1:10" x14ac:dyDescent="0.25">
      <c r="A19" s="46"/>
      <c r="B19" s="52" t="s">
        <v>146</v>
      </c>
      <c r="C19" s="74" t="s">
        <v>155</v>
      </c>
      <c r="D19" s="48" t="s">
        <v>115</v>
      </c>
      <c r="E19" s="49">
        <v>200</v>
      </c>
      <c r="F19" s="50">
        <v>4.57</v>
      </c>
      <c r="G19" s="49">
        <v>105.17703999999999</v>
      </c>
      <c r="H19" s="49">
        <v>0.02</v>
      </c>
      <c r="I19" s="49">
        <v>0</v>
      </c>
      <c r="J19" s="51">
        <v>26.47</v>
      </c>
    </row>
    <row r="20" spans="1:10" x14ac:dyDescent="0.25">
      <c r="A20" s="46"/>
      <c r="B20" s="52" t="s">
        <v>147</v>
      </c>
      <c r="C20" s="74" t="s">
        <v>160</v>
      </c>
      <c r="D20" s="48" t="s">
        <v>116</v>
      </c>
      <c r="E20" s="49">
        <v>90</v>
      </c>
      <c r="F20" s="50">
        <v>24.58</v>
      </c>
      <c r="G20" s="49">
        <v>152.06427500000001</v>
      </c>
      <c r="H20" s="49">
        <v>10.75</v>
      </c>
      <c r="I20" s="49">
        <v>10.39</v>
      </c>
      <c r="J20" s="51">
        <v>3.92</v>
      </c>
    </row>
    <row r="21" spans="1:10" x14ac:dyDescent="0.25">
      <c r="A21" s="46"/>
      <c r="B21" s="66"/>
      <c r="C21" s="76" t="s">
        <v>161</v>
      </c>
      <c r="D21" s="67" t="s">
        <v>117</v>
      </c>
      <c r="E21" s="68">
        <v>200</v>
      </c>
      <c r="F21" s="69">
        <v>2.94</v>
      </c>
      <c r="G21" s="68">
        <v>84.93416959999999</v>
      </c>
      <c r="H21" s="68">
        <v>1.95</v>
      </c>
      <c r="I21" s="68">
        <v>3.07</v>
      </c>
      <c r="J21" s="70">
        <v>12.64</v>
      </c>
    </row>
    <row r="22" spans="1:10" ht="15.75" thickBot="1" x14ac:dyDescent="0.3">
      <c r="A22" s="53"/>
      <c r="B22" s="54"/>
      <c r="C22" s="77" t="s">
        <v>162</v>
      </c>
      <c r="D22" s="55" t="s">
        <v>118</v>
      </c>
      <c r="E22" s="56">
        <v>5</v>
      </c>
      <c r="F22" s="57">
        <v>2.2799999999999998</v>
      </c>
      <c r="G22" s="56">
        <v>11.857499999999998</v>
      </c>
      <c r="H22" s="56">
        <v>1.02</v>
      </c>
      <c r="I22" s="56">
        <v>0.86</v>
      </c>
      <c r="J22" s="58">
        <v>0</v>
      </c>
    </row>
    <row r="23" spans="1:10" x14ac:dyDescent="0.25">
      <c r="A23" s="39" t="s">
        <v>148</v>
      </c>
      <c r="B23" s="59" t="s">
        <v>149</v>
      </c>
      <c r="C23" s="41"/>
      <c r="D23" s="42"/>
      <c r="E23" s="43"/>
      <c r="F23" s="44"/>
      <c r="G23" s="43"/>
      <c r="H23" s="43"/>
      <c r="I23" s="43"/>
      <c r="J23" s="45"/>
    </row>
    <row r="24" spans="1:10" x14ac:dyDescent="0.25">
      <c r="A24" s="46"/>
      <c r="B24" s="71" t="s">
        <v>145</v>
      </c>
      <c r="C24" s="47"/>
      <c r="D24" s="48"/>
      <c r="E24" s="49"/>
      <c r="F24" s="50"/>
      <c r="G24" s="49"/>
      <c r="H24" s="49"/>
      <c r="I24" s="49"/>
      <c r="J24" s="51"/>
    </row>
    <row r="25" spans="1:10" x14ac:dyDescent="0.25">
      <c r="A25" s="46"/>
      <c r="B25" s="66"/>
      <c r="C25" s="66"/>
      <c r="D25" s="67"/>
      <c r="E25" s="68"/>
      <c r="F25" s="69"/>
      <c r="G25" s="68"/>
      <c r="H25" s="68"/>
      <c r="I25" s="68"/>
      <c r="J25" s="70"/>
    </row>
    <row r="26" spans="1:10" ht="15.75" thickBot="1" x14ac:dyDescent="0.3">
      <c r="A26" s="53"/>
      <c r="B26" s="54"/>
      <c r="C26" s="54"/>
      <c r="D26" s="55"/>
      <c r="E26" s="56"/>
      <c r="F26" s="57"/>
      <c r="G26" s="56"/>
      <c r="H26" s="56"/>
      <c r="I26" s="56"/>
      <c r="J26" s="58"/>
    </row>
    <row r="27" spans="1:10" x14ac:dyDescent="0.25">
      <c r="A27" s="46" t="s">
        <v>150</v>
      </c>
      <c r="B27" s="40" t="s">
        <v>136</v>
      </c>
      <c r="C27" s="61"/>
      <c r="D27" s="62"/>
      <c r="E27" s="63"/>
      <c r="F27" s="64"/>
      <c r="G27" s="63"/>
      <c r="H27" s="63"/>
      <c r="I27" s="63"/>
      <c r="J27" s="65"/>
    </row>
    <row r="28" spans="1:10" x14ac:dyDescent="0.25">
      <c r="A28" s="46"/>
      <c r="B28" s="52" t="s">
        <v>144</v>
      </c>
      <c r="C28" s="47"/>
      <c r="D28" s="48"/>
      <c r="E28" s="49"/>
      <c r="F28" s="50"/>
      <c r="G28" s="49"/>
      <c r="H28" s="49"/>
      <c r="I28" s="49"/>
      <c r="J28" s="51"/>
    </row>
    <row r="29" spans="1:10" x14ac:dyDescent="0.25">
      <c r="A29" s="46"/>
      <c r="B29" s="52" t="s">
        <v>145</v>
      </c>
      <c r="C29" s="47"/>
      <c r="D29" s="48"/>
      <c r="E29" s="49"/>
      <c r="F29" s="50"/>
      <c r="G29" s="49"/>
      <c r="H29" s="49"/>
      <c r="I29" s="49"/>
      <c r="J29" s="51"/>
    </row>
    <row r="30" spans="1:10" x14ac:dyDescent="0.25">
      <c r="A30" s="46"/>
      <c r="B30" s="52" t="s">
        <v>138</v>
      </c>
      <c r="C30" s="47"/>
      <c r="D30" s="48"/>
      <c r="E30" s="49"/>
      <c r="F30" s="50"/>
      <c r="G30" s="49"/>
      <c r="H30" s="49"/>
      <c r="I30" s="49"/>
      <c r="J30" s="51"/>
    </row>
    <row r="31" spans="1:10" x14ac:dyDescent="0.25">
      <c r="A31" s="46"/>
      <c r="B31" s="66"/>
      <c r="C31" s="66"/>
      <c r="D31" s="67"/>
      <c r="E31" s="68"/>
      <c r="F31" s="69"/>
      <c r="G31" s="68"/>
      <c r="H31" s="68"/>
      <c r="I31" s="68"/>
      <c r="J31" s="70"/>
    </row>
    <row r="32" spans="1:10" ht="15.75" thickBot="1" x14ac:dyDescent="0.3">
      <c r="A32" s="53"/>
      <c r="B32" s="54"/>
      <c r="C32" s="54"/>
      <c r="D32" s="55"/>
      <c r="E32" s="56"/>
      <c r="F32" s="57"/>
      <c r="G32" s="56"/>
      <c r="H32" s="56"/>
      <c r="I32" s="56"/>
      <c r="J32" s="58"/>
    </row>
    <row r="33" spans="1:10" x14ac:dyDescent="0.25">
      <c r="A33" s="39" t="s">
        <v>151</v>
      </c>
      <c r="B33" s="59" t="s">
        <v>152</v>
      </c>
      <c r="C33" s="41"/>
      <c r="D33" s="42"/>
      <c r="E33" s="43"/>
      <c r="F33" s="44"/>
      <c r="G33" s="43"/>
      <c r="H33" s="43"/>
      <c r="I33" s="43"/>
      <c r="J33" s="45"/>
    </row>
    <row r="34" spans="1:10" x14ac:dyDescent="0.25">
      <c r="A34" s="46"/>
      <c r="B34" s="71" t="s">
        <v>149</v>
      </c>
      <c r="C34" s="61"/>
      <c r="D34" s="62"/>
      <c r="E34" s="63"/>
      <c r="F34" s="64"/>
      <c r="G34" s="63"/>
      <c r="H34" s="63"/>
      <c r="I34" s="63"/>
      <c r="J34" s="65"/>
    </row>
    <row r="35" spans="1:10" x14ac:dyDescent="0.25">
      <c r="A35" s="46"/>
      <c r="B35" s="71" t="s">
        <v>145</v>
      </c>
      <c r="C35" s="47"/>
      <c r="D35" s="48"/>
      <c r="E35" s="49"/>
      <c r="F35" s="50"/>
      <c r="G35" s="49"/>
      <c r="H35" s="49"/>
      <c r="I35" s="49"/>
      <c r="J35" s="51"/>
    </row>
    <row r="36" spans="1:10" x14ac:dyDescent="0.25">
      <c r="A36" s="46"/>
      <c r="B36" s="72" t="s">
        <v>139</v>
      </c>
      <c r="C36" s="66"/>
      <c r="D36" s="67"/>
      <c r="E36" s="68"/>
      <c r="F36" s="69"/>
      <c r="G36" s="68"/>
      <c r="H36" s="68"/>
      <c r="I36" s="68"/>
      <c r="J36" s="70"/>
    </row>
    <row r="37" spans="1:10" x14ac:dyDescent="0.25">
      <c r="A37" s="46"/>
      <c r="B37" s="66"/>
      <c r="C37" s="66"/>
      <c r="D37" s="67"/>
      <c r="E37" s="68"/>
      <c r="F37" s="69"/>
      <c r="G37" s="68"/>
      <c r="H37" s="68"/>
      <c r="I37" s="68"/>
      <c r="J37" s="70"/>
    </row>
    <row r="38" spans="1:10" ht="15.75" thickBot="1" x14ac:dyDescent="0.3">
      <c r="A38" s="53"/>
      <c r="B38" s="54"/>
      <c r="C38" s="54"/>
      <c r="D38" s="55"/>
      <c r="E38" s="56"/>
      <c r="F38" s="57"/>
      <c r="G38" s="56"/>
      <c r="H38" s="56"/>
      <c r="I38" s="56"/>
      <c r="J38" s="5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36789.32980324074</v>
      </c>
    </row>
    <row r="2" spans="1:2" x14ac:dyDescent="0.2">
      <c r="A2" t="s">
        <v>81</v>
      </c>
      <c r="B2" s="13">
        <v>45212.391377314816</v>
      </c>
    </row>
    <row r="3" spans="1:2" x14ac:dyDescent="0.2">
      <c r="A3" t="s">
        <v>82</v>
      </c>
      <c r="B3" t="s">
        <v>100</v>
      </c>
    </row>
    <row r="4" spans="1:2" x14ac:dyDescent="0.2">
      <c r="A4" t="s">
        <v>83</v>
      </c>
      <c r="B4" t="s">
        <v>101</v>
      </c>
    </row>
    <row r="5" spans="1:2" x14ac:dyDescent="0.2">
      <c r="B5">
        <v>1</v>
      </c>
    </row>
    <row r="6" spans="1:2" x14ac:dyDescent="0.2">
      <c r="B6" s="32" t="s">
        <v>121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20.09.2000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Оксана Савина</cp:lastModifiedBy>
  <cp:lastPrinted>2019-07-09T04:45:56Z</cp:lastPrinted>
  <dcterms:created xsi:type="dcterms:W3CDTF">2002-09-22T07:35:02Z</dcterms:created>
  <dcterms:modified xsi:type="dcterms:W3CDTF">2023-10-13T09:03:06Z</dcterms:modified>
</cp:coreProperties>
</file>